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2"/>
  </bookViews>
  <sheets>
    <sheet name="príjmy" sheetId="1" r:id="rId1"/>
    <sheet name="výdavky" sheetId="2" r:id="rId2"/>
    <sheet name="sumarizácia" sheetId="3" r:id="rId3"/>
  </sheets>
  <calcPr calcId="152511"/>
</workbook>
</file>

<file path=xl/calcChain.xml><?xml version="1.0" encoding="utf-8"?>
<calcChain xmlns="http://schemas.openxmlformats.org/spreadsheetml/2006/main">
  <c r="I215" i="2" l="1"/>
  <c r="H215" i="2"/>
  <c r="G217" i="2" l="1"/>
  <c r="G221" i="2"/>
  <c r="G215" i="2"/>
  <c r="G47" i="2"/>
  <c r="G187" i="2" l="1"/>
  <c r="H187" i="2"/>
  <c r="I187" i="2"/>
  <c r="E221" i="2"/>
  <c r="F187" i="2"/>
  <c r="G161" i="2" l="1"/>
  <c r="G151" i="2"/>
  <c r="G128" i="2"/>
  <c r="G120" i="2"/>
  <c r="G106" i="2"/>
  <c r="G101" i="2"/>
  <c r="G92" i="2"/>
  <c r="H221" i="2"/>
  <c r="I221" i="2"/>
  <c r="H217" i="2"/>
  <c r="I217" i="2"/>
  <c r="F221" i="2"/>
  <c r="E161" i="2"/>
  <c r="E211" i="2"/>
  <c r="E208" i="2"/>
  <c r="E205" i="2"/>
  <c r="E187" i="2"/>
  <c r="E151" i="2"/>
  <c r="E146" i="2"/>
  <c r="E140" i="2"/>
  <c r="E137" i="2"/>
  <c r="E128" i="2"/>
  <c r="E120" i="2"/>
  <c r="E116" i="2"/>
  <c r="E111" i="2"/>
  <c r="E106" i="2"/>
  <c r="E101" i="2"/>
  <c r="E92" i="2"/>
  <c r="E89" i="2"/>
  <c r="E47" i="2"/>
  <c r="C7" i="3" l="1"/>
  <c r="D7" i="3"/>
  <c r="E7" i="3"/>
  <c r="F7" i="3"/>
  <c r="G7" i="3"/>
  <c r="H7" i="3"/>
  <c r="F211" i="2"/>
  <c r="G211" i="2"/>
  <c r="H211" i="2"/>
  <c r="I211" i="2"/>
  <c r="F208" i="2"/>
  <c r="G208" i="2"/>
  <c r="H208" i="2"/>
  <c r="I208" i="2"/>
  <c r="F205" i="2"/>
  <c r="G205" i="2"/>
  <c r="H205" i="2"/>
  <c r="I205" i="2"/>
  <c r="F161" i="2"/>
  <c r="H161" i="2"/>
  <c r="I161" i="2"/>
  <c r="F151" i="2"/>
  <c r="H151" i="2"/>
  <c r="I151" i="2"/>
  <c r="F146" i="2"/>
  <c r="G146" i="2"/>
  <c r="H146" i="2"/>
  <c r="I146" i="2"/>
  <c r="F140" i="2"/>
  <c r="G140" i="2"/>
  <c r="H140" i="2"/>
  <c r="I140" i="2"/>
  <c r="F137" i="2"/>
  <c r="G137" i="2"/>
  <c r="H137" i="2"/>
  <c r="I137" i="2"/>
  <c r="F128" i="2"/>
  <c r="H128" i="2"/>
  <c r="I128" i="2"/>
  <c r="F120" i="2"/>
  <c r="H120" i="2"/>
  <c r="I120" i="2"/>
  <c r="H116" i="2"/>
  <c r="F116" i="2"/>
  <c r="G116" i="2"/>
  <c r="I116" i="2"/>
  <c r="F111" i="2"/>
  <c r="G111" i="2"/>
  <c r="H111" i="2"/>
  <c r="I111" i="2"/>
  <c r="F106" i="2"/>
  <c r="H106" i="2"/>
  <c r="I106" i="2"/>
  <c r="F101" i="2"/>
  <c r="H101" i="2"/>
  <c r="I101" i="2"/>
  <c r="F92" i="2"/>
  <c r="H92" i="2"/>
  <c r="I92" i="2"/>
  <c r="F89" i="2"/>
  <c r="G89" i="2"/>
  <c r="H89" i="2"/>
  <c r="I89" i="2"/>
  <c r="F47" i="2"/>
  <c r="H47" i="2"/>
  <c r="I47" i="2"/>
  <c r="D37" i="2"/>
  <c r="D217" i="2" s="1"/>
  <c r="C217" i="2"/>
  <c r="C215" i="2"/>
  <c r="C221" i="2" s="1"/>
  <c r="D221" i="2" l="1"/>
  <c r="C48" i="1"/>
  <c r="E48" i="1"/>
  <c r="F48" i="1"/>
  <c r="G48" i="1"/>
  <c r="H48" i="1"/>
  <c r="B48" i="1"/>
  <c r="D46" i="1"/>
  <c r="E46" i="1"/>
  <c r="F46" i="1"/>
  <c r="G46" i="1"/>
  <c r="H46" i="1"/>
  <c r="B46" i="1"/>
  <c r="B4" i="1"/>
  <c r="C40" i="1"/>
  <c r="D40" i="1"/>
  <c r="D48" i="1" s="1"/>
  <c r="E40" i="1"/>
  <c r="F40" i="1"/>
  <c r="G40" i="1"/>
  <c r="H40" i="1"/>
  <c r="B40" i="1"/>
  <c r="C37" i="1"/>
  <c r="C46" i="1" s="1"/>
  <c r="D37" i="1"/>
  <c r="E37" i="1"/>
  <c r="F37" i="1"/>
  <c r="G37" i="1"/>
  <c r="H37" i="1"/>
  <c r="B37" i="1"/>
  <c r="C31" i="1"/>
  <c r="D31" i="1"/>
  <c r="E31" i="1"/>
  <c r="F31" i="1"/>
  <c r="G31" i="1"/>
  <c r="H31" i="1"/>
  <c r="B31" i="1"/>
  <c r="C15" i="1"/>
  <c r="D15" i="1"/>
  <c r="D44" i="1" s="1"/>
  <c r="E15" i="1"/>
  <c r="F15" i="1"/>
  <c r="G15" i="1"/>
  <c r="G44" i="1" s="1"/>
  <c r="G50" i="1" s="1"/>
  <c r="H15" i="1"/>
  <c r="H44" i="1" s="1"/>
  <c r="H50" i="1" s="1"/>
  <c r="B15" i="1"/>
  <c r="C4" i="1"/>
  <c r="D4" i="1"/>
  <c r="E4" i="1"/>
  <c r="F4" i="1"/>
  <c r="G4" i="1"/>
  <c r="H4" i="1"/>
  <c r="F44" i="1" l="1"/>
  <c r="F50" i="1" s="1"/>
  <c r="E44" i="1"/>
  <c r="E50" i="1" s="1"/>
  <c r="D50" i="1"/>
  <c r="B44" i="1"/>
  <c r="B50" i="1" s="1"/>
  <c r="C44" i="1"/>
  <c r="C50" i="1" s="1"/>
  <c r="H11" i="3"/>
  <c r="H12" i="3" s="1"/>
  <c r="G11" i="3"/>
  <c r="F11" i="3"/>
  <c r="E11" i="3"/>
  <c r="D11" i="3"/>
  <c r="C11" i="3"/>
  <c r="B11" i="3"/>
  <c r="B7" i="3"/>
  <c r="B12" i="3" l="1"/>
  <c r="G12" i="3"/>
  <c r="F12" i="3"/>
  <c r="E12" i="3"/>
  <c r="D12" i="3"/>
  <c r="C12" i="3"/>
</calcChain>
</file>

<file path=xl/sharedStrings.xml><?xml version="1.0" encoding="utf-8"?>
<sst xmlns="http://schemas.openxmlformats.org/spreadsheetml/2006/main" count="277" uniqueCount="215">
  <si>
    <t>Bežné príjmy</t>
  </si>
  <si>
    <t>očakávana</t>
  </si>
  <si>
    <t>Daňové príjmy</t>
  </si>
  <si>
    <t>111 003  Výnos dane z príjmov poukázaný územnej samosp.</t>
  </si>
  <si>
    <t>121 001  Daň z pozemkov</t>
  </si>
  <si>
    <t>121 002  Daň zo stavieb</t>
  </si>
  <si>
    <t>121 003  Daň z bytov</t>
  </si>
  <si>
    <t>133 001  Daň za psa</t>
  </si>
  <si>
    <t>133 006  Daň za ubytovanie</t>
  </si>
  <si>
    <t>133 012  Daň za užívanie verejného priestranstva</t>
  </si>
  <si>
    <t>133 013  Daň za komunálne odpady a drobné stav.odpady</t>
  </si>
  <si>
    <t>133 014  Daň za jadrové zariadenia</t>
  </si>
  <si>
    <t>Nedaňové príjmy</t>
  </si>
  <si>
    <t>212 003  Príjmy z prenajatých budov, priestorov a objektov</t>
  </si>
  <si>
    <t>221 004  Ostatné poplatky</t>
  </si>
  <si>
    <t>222 003  Pokuty penále za porušenie predpisov</t>
  </si>
  <si>
    <t>223 001  Poplatky a platby za predaj výrobkov,tovar.a služieb</t>
  </si>
  <si>
    <t>223 002  Poplatky a platby za jasle, materské školy</t>
  </si>
  <si>
    <t xml:space="preserve">223 004  Poplatky a platby za prebytočný hnuteľný  </t>
  </si>
  <si>
    <t>223 001  Poplatky a platby za predaj výrobkov,tovar.a služ</t>
  </si>
  <si>
    <t>242          Úroky z vkladov</t>
  </si>
  <si>
    <t>244          Úroky z termínovaných vkladov</t>
  </si>
  <si>
    <t xml:space="preserve">292 008  Príjmy z výťažkov z lotérií </t>
  </si>
  <si>
    <t>292 017  Z vratiek</t>
  </si>
  <si>
    <t>Transfery</t>
  </si>
  <si>
    <t>311          Tuzemské bežné granty</t>
  </si>
  <si>
    <t>312 001  Bežné transfery zo ŠR</t>
  </si>
  <si>
    <t>Kapitálové príjmy</t>
  </si>
  <si>
    <t>233 001  Príjem z predaja pozemkov</t>
  </si>
  <si>
    <t>Príjmove finančné operácie</t>
  </si>
  <si>
    <t>454 001  Z rezervného príjmu obce</t>
  </si>
  <si>
    <t>Sumarizácia</t>
  </si>
  <si>
    <t>Bežné príjmy spolu</t>
  </si>
  <si>
    <t>Príjmové finančné operácie</t>
  </si>
  <si>
    <t>Rozpočtové príjmy spolu</t>
  </si>
  <si>
    <t>skutočnosť</t>
  </si>
  <si>
    <t>návrh</t>
  </si>
  <si>
    <t># k.z.</t>
  </si>
  <si>
    <t>Bežné výdavky</t>
  </si>
  <si>
    <t>Programový rozpočet</t>
  </si>
  <si>
    <t>Program 1: plánovanie mamažment a kontrola</t>
  </si>
  <si>
    <t>1.1. Manažment obce</t>
  </si>
  <si>
    <t>1.2. Členstvo obce v organizáciách</t>
  </si>
  <si>
    <t>1.3. SOU</t>
  </si>
  <si>
    <t>1.4. Kontrola a právne služby</t>
  </si>
  <si>
    <t>Program 2: služby občanom</t>
  </si>
  <si>
    <t>2.1. Cintorín DS</t>
  </si>
  <si>
    <t>2.2. Miestný rozhlas</t>
  </si>
  <si>
    <t>Program 3: odpadové hospodárstvo</t>
  </si>
  <si>
    <t>Program 4: rozvoj bývania</t>
  </si>
  <si>
    <t>Program 5: bezpečnosť a poriadok</t>
  </si>
  <si>
    <t>5.1. Požiarna ochrana</t>
  </si>
  <si>
    <t>5.2. Poistenie majetku</t>
  </si>
  <si>
    <t>Program 6: šport</t>
  </si>
  <si>
    <t>Program 7: rozvoj obce</t>
  </si>
  <si>
    <t>7.1. Miestné komunikácie</t>
  </si>
  <si>
    <t xml:space="preserve">7.2. Miestne komunikácie  </t>
  </si>
  <si>
    <t>7.3. Nákup pozemkov</t>
  </si>
  <si>
    <t>7.4. Protipovodňová ochrana</t>
  </si>
  <si>
    <t>Program 8: kultúra</t>
  </si>
  <si>
    <t>8.1. Kultúrny dom</t>
  </si>
  <si>
    <t>8.2. Kultúrne podujatia</t>
  </si>
  <si>
    <t>8.3. Obecná knižnica</t>
  </si>
  <si>
    <t>Program 9: vzdelávanie</t>
  </si>
  <si>
    <t>Program 10: prostredie pre život</t>
  </si>
  <si>
    <t>10.1. Verejné osvetlenie</t>
  </si>
  <si>
    <t>10.2. Údržba zelene</t>
  </si>
  <si>
    <t>Program 11: sociálne služby</t>
  </si>
  <si>
    <t>11.1. Dávky v hmotnej núdzi</t>
  </si>
  <si>
    <t>11.2. Príspevky neštátnym organizáciám</t>
  </si>
  <si>
    <t>11.3. Stravovanie pre seniorov</t>
  </si>
  <si>
    <t>Kapitálové výdavky</t>
  </si>
  <si>
    <t>2.1.   Cintorín DS</t>
  </si>
  <si>
    <t>7.1.   Miestné komunikácie</t>
  </si>
  <si>
    <t>7.3.   Nákup pozemkov</t>
  </si>
  <si>
    <t>7.4.   Protipovodňová ochrana</t>
  </si>
  <si>
    <t>8.1.   Kultúrny dom</t>
  </si>
  <si>
    <t>01 1 1 Výdavky verejnéj správy - OcÚ</t>
  </si>
  <si>
    <t xml:space="preserve">611          TP  </t>
  </si>
  <si>
    <t>612 001  Osobný príplatok</t>
  </si>
  <si>
    <t>614          Odmeny</t>
  </si>
  <si>
    <t>621          VšZP</t>
  </si>
  <si>
    <t>623          Ost. ZP</t>
  </si>
  <si>
    <t>625 001  Poist.na nemoc.poistenie</t>
  </si>
  <si>
    <t>625 002  Poist. na starobné poistenie</t>
  </si>
  <si>
    <t>625 003  Poist.na úrazové poistenie</t>
  </si>
  <si>
    <t>625 004  Poist.na invalidné poistenie</t>
  </si>
  <si>
    <t>625 005  Na poistenie v nezamestnanosti</t>
  </si>
  <si>
    <t>625 007  Na poistenie do RF solidarity</t>
  </si>
  <si>
    <t>627          Príspevok do DDS</t>
  </si>
  <si>
    <t>631 001  Cestovné náhrady – tuzemské</t>
  </si>
  <si>
    <t xml:space="preserve">631 002  Cestovné náhrady – zahraničné </t>
  </si>
  <si>
    <t>632 001  Energie</t>
  </si>
  <si>
    <t>632 002  Vodné</t>
  </si>
  <si>
    <t>632 003  Poštové a telekomunik.služby</t>
  </si>
  <si>
    <t>633 001  Interierová vybavenie</t>
  </si>
  <si>
    <t>633 002  Výpočtová technika</t>
  </si>
  <si>
    <t>633 004  Prevádzkové stroje, prístroje</t>
  </si>
  <si>
    <t>633 006  Všeobecný materiál</t>
  </si>
  <si>
    <t>633 009  Knihy, noviny, učebnice</t>
  </si>
  <si>
    <t>633 013  Softvér</t>
  </si>
  <si>
    <t>633 016  Reprezentačné</t>
  </si>
  <si>
    <t>635 002  Údržba výpočt.techniky</t>
  </si>
  <si>
    <t>635 004 Údržba prevádzkových strojov</t>
  </si>
  <si>
    <t>635 006  Údržba budov, objektov</t>
  </si>
  <si>
    <t>637 001  Školenia, kurzy</t>
  </si>
  <si>
    <t>637 003  Propagácia, inzercia, reklama</t>
  </si>
  <si>
    <t>637 004  Všeobecné služby</t>
  </si>
  <si>
    <t>637 005  Špecialne služby (projekty)</t>
  </si>
  <si>
    <t>637 012  Poplatky a odvody</t>
  </si>
  <si>
    <t>637 014  Stravovanie</t>
  </si>
  <si>
    <t xml:space="preserve">637 015  Poistné </t>
  </si>
  <si>
    <t>637 016  Prídel do sociálneho fondu</t>
  </si>
  <si>
    <t>637 026  Odmeny a príspevky (poslanci)</t>
  </si>
  <si>
    <t>637 027  Odmeny zam.mimo prac.pomeru</t>
  </si>
  <si>
    <t>641 001  BT príspev.organ.(MP, ZMO, ZMOS)</t>
  </si>
  <si>
    <t>641 013  BT nákl.prenes.výk.št.správy (SOU)</t>
  </si>
  <si>
    <t>642 006  Bežné transf.na členské príspevky</t>
  </si>
  <si>
    <t>03 2 0  Ochrana pred požiarmi</t>
  </si>
  <si>
    <t>637 004 Všeobecné služby</t>
  </si>
  <si>
    <t>04 5 1  Cestná doprava</t>
  </si>
  <si>
    <t>633 006 Všeobecný matriál</t>
  </si>
  <si>
    <t>635 006 Údržba budov, objektov</t>
  </si>
  <si>
    <t>2 41</t>
  </si>
  <si>
    <t>717 002 Rekonštrukcia a modernizácia</t>
  </si>
  <si>
    <t>2 46</t>
  </si>
  <si>
    <t>05 1 0  Nakladanie s odpadmi</t>
  </si>
  <si>
    <t>633 004  Prevádzkove stroje(smetiaky)</t>
  </si>
  <si>
    <t>06 1 0  Rozvoj bývania</t>
  </si>
  <si>
    <t>633 006  Všeobecný materiál</t>
  </si>
  <si>
    <t>637 004  Všeobecné služby</t>
  </si>
  <si>
    <t xml:space="preserve">06 2 0  Rozvoj obcí </t>
  </si>
  <si>
    <t>633 015  Palivo ako zdroj energie</t>
  </si>
  <si>
    <t>635 004  Údržba prevádzk.strojov</t>
  </si>
  <si>
    <t>06 4 0  Verejné osvetlenie</t>
  </si>
  <si>
    <t>635 006  Údržba budov, objektov, stavieb</t>
  </si>
  <si>
    <t>636 001  Nájomné za nájom budov, objektov</t>
  </si>
  <si>
    <t>08 1 0  Rekreačné a športové služby</t>
  </si>
  <si>
    <t>635 006  Údržba budov, objek.</t>
  </si>
  <si>
    <t>08 2 0  Kultúrne služby</t>
  </si>
  <si>
    <t>635 004  Údržba prev. strojov</t>
  </si>
  <si>
    <t>635 006  Údržba budov</t>
  </si>
  <si>
    <t>717 002  Rekonštrukcia a modernizácia</t>
  </si>
  <si>
    <t>717 002  Rekonštrukcia a modernizácia</t>
  </si>
  <si>
    <t>08 2 0  Knižnica</t>
  </si>
  <si>
    <t>633 009  Knihy, časopisy, noviny</t>
  </si>
  <si>
    <t>08 6 0  Ostatné kultúrne služby</t>
  </si>
  <si>
    <t>633 006  Všeob.materiál</t>
  </si>
  <si>
    <t xml:space="preserve">633 011  Potraviny </t>
  </si>
  <si>
    <t>633 016  Reprezentačné</t>
  </si>
  <si>
    <t>637 002  Konkurzy a súťaže</t>
  </si>
  <si>
    <t>08 3 0  Miestny rozhlas</t>
  </si>
  <si>
    <t>635 006  Údržba budov, objektov</t>
  </si>
  <si>
    <t>637 035  Dane – miestny rozhlas</t>
  </si>
  <si>
    <t>08 4 0  Náboženské a iné spoločenské služby</t>
  </si>
  <si>
    <t xml:space="preserve">634 002  Servis, údržba  </t>
  </si>
  <si>
    <t>641 001  BT príspevkovej org.( PZ, vinári)</t>
  </si>
  <si>
    <t>642 001  BT OZ (Zelená...)</t>
  </si>
  <si>
    <t>642 002  BT NO (Anjel)</t>
  </si>
  <si>
    <t>09 1 1 1  Predškolská výchova</t>
  </si>
  <si>
    <t>611          Tarif.plat, osob.,zákl.,funkčný plat</t>
  </si>
  <si>
    <t>612 001  Osobný príplatok</t>
  </si>
  <si>
    <t>621          Poistné do Všeob.zdravotnej poisť.</t>
  </si>
  <si>
    <t xml:space="preserve">632 002  Vodné  </t>
  </si>
  <si>
    <t>633 004  Prevádzkove stroje, prístroje</t>
  </si>
  <si>
    <t>633 009  Knihy, časopisy</t>
  </si>
  <si>
    <t>635 004  Rutina údržba</t>
  </si>
  <si>
    <t>642 015  Nemocenské dávky</t>
  </si>
  <si>
    <t>642 004  BT škole</t>
  </si>
  <si>
    <t>09 6 0 1  Vedľajšie služby v školstve - ŠJ</t>
  </si>
  <si>
    <t>632          Poistné do ost. ZP</t>
  </si>
  <si>
    <t>10 2 0   Staroba</t>
  </si>
  <si>
    <t>642 014  Stravovanie dôch</t>
  </si>
  <si>
    <t>10 4 0   Príspevky – rodina a deti</t>
  </si>
  <si>
    <t>642 014  Bežné transf.jednotlivcovi</t>
  </si>
  <si>
    <t>10 9 0   Sociálne zabezpečenie</t>
  </si>
  <si>
    <t>642 026  BT na dávku v hmot. nudzi</t>
  </si>
  <si>
    <t>Bežné výdavky:</t>
  </si>
  <si>
    <t>Kapitálové výdavky:</t>
  </si>
  <si>
    <t>Finančné operácie:</t>
  </si>
  <si>
    <t>Celkom:</t>
  </si>
  <si>
    <t>637 005 Špeciálne služby</t>
  </si>
  <si>
    <t>637 027 Odmena zam.mimo prac. pomeru</t>
  </si>
  <si>
    <t>642 015 Nemocenské dávky</t>
  </si>
  <si>
    <t>717 002 Rekončtrukcia modernizácia</t>
  </si>
  <si>
    <t>716 Prípravna a projektová dok.</t>
  </si>
  <si>
    <t>717 001 Realizácia nových stavieb</t>
  </si>
  <si>
    <t>717 002 Rekonštrukcia modernizácia</t>
  </si>
  <si>
    <t>635 004  Rutinna a štandard. údržba</t>
  </si>
  <si>
    <t>642 001 Bež. transf.obč. združ.</t>
  </si>
  <si>
    <t>292 006 Príjmy z náhrad poistného</t>
  </si>
  <si>
    <t>312 012  Bežné transfery zo SR na prenesený výkon</t>
  </si>
  <si>
    <t>292 012  Príjmy z dobropisov</t>
  </si>
  <si>
    <t>322 001 Tuz.kapit.transfery zo ŠR</t>
  </si>
  <si>
    <t>Sumarizácia rozpočtov</t>
  </si>
  <si>
    <t>Skutočné plnenie za rok 2013</t>
  </si>
  <si>
    <t>Rozpočet na rok 2016</t>
  </si>
  <si>
    <t>Rozpočet na rok 2017</t>
  </si>
  <si>
    <t xml:space="preserve">Bežné príjmy </t>
  </si>
  <si>
    <t xml:space="preserve">Kapitálové príjmy </t>
  </si>
  <si>
    <t>Rozpočtové príjmy spolu:</t>
  </si>
  <si>
    <t>Bežné výdavky spolu</t>
  </si>
  <si>
    <t>Kapitálové výdavky spolu</t>
  </si>
  <si>
    <t>Výdavkové fin. operácie- istina z úverov</t>
  </si>
  <si>
    <t>Rozpočtové výdavky spolu:</t>
  </si>
  <si>
    <t>Hospodárenie celkom:</t>
  </si>
  <si>
    <t>Skutočné plnenie za rok 2014</t>
  </si>
  <si>
    <t>Rozpočet za rok 2015</t>
  </si>
  <si>
    <t>Predpoklad plnenia za rok 2015</t>
  </si>
  <si>
    <t>Rozpočet na rok 2018</t>
  </si>
  <si>
    <t>upravený</t>
  </si>
  <si>
    <t>292 027 Iné</t>
  </si>
  <si>
    <t>637  004 Všeobecné služby</t>
  </si>
  <si>
    <t>Rozpočet na roky 2016 - 2018 v €</t>
  </si>
  <si>
    <t>Rozpočet obce Zvončín  na roky 2016 - 2018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</si>
</sst>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3" borderId="2" xfId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1" fillId="3" borderId="4" xfId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1" fillId="0" borderId="1" xfId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Fill="1" applyBorder="1"/>
    <xf numFmtId="3" fontId="2" fillId="0" borderId="1" xfId="1" applyNumberFormat="1" applyFont="1" applyBorder="1" applyAlignment="1">
      <alignment horizontal="left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3" fillId="3" borderId="1" xfId="1" applyFont="1" applyFill="1" applyBorder="1"/>
    <xf numFmtId="0" fontId="6" fillId="2" borderId="1" xfId="1" applyFont="1" applyFill="1" applyBorder="1"/>
    <xf numFmtId="4" fontId="2" fillId="0" borderId="1" xfId="1" applyNumberFormat="1" applyFont="1" applyBorder="1"/>
    <xf numFmtId="4" fontId="2" fillId="0" borderId="1" xfId="1" applyNumberFormat="1" applyFont="1" applyFill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4" fontId="7" fillId="2" borderId="1" xfId="1" applyNumberFormat="1" applyFont="1" applyFill="1" applyBorder="1"/>
    <xf numFmtId="0" fontId="2" fillId="0" borderId="1" xfId="1" applyFont="1" applyBorder="1" applyAlignment="1">
      <alignment horizontal="center"/>
    </xf>
    <xf numFmtId="0" fontId="1" fillId="0" borderId="1" xfId="1" applyFill="1" applyBorder="1"/>
    <xf numFmtId="4" fontId="0" fillId="0" borderId="0" xfId="0" applyNumberFormat="1"/>
    <xf numFmtId="4" fontId="1" fillId="3" borderId="3" xfId="1" applyNumberFormat="1" applyFill="1" applyBorder="1" applyAlignment="1">
      <alignment horizontal="center"/>
    </xf>
    <xf numFmtId="0" fontId="0" fillId="0" borderId="1" xfId="0" applyBorder="1"/>
    <xf numFmtId="0" fontId="0" fillId="5" borderId="1" xfId="0" applyFill="1" applyBorder="1"/>
    <xf numFmtId="4" fontId="2" fillId="0" borderId="0" xfId="1" applyNumberFormat="1" applyFont="1" applyBorder="1"/>
    <xf numFmtId="4" fontId="0" fillId="0" borderId="0" xfId="0" applyNumberFormat="1" applyBorder="1"/>
    <xf numFmtId="2" fontId="0" fillId="0" borderId="1" xfId="0" applyNumberFormat="1" applyBorder="1"/>
    <xf numFmtId="2" fontId="0" fillId="0" borderId="0" xfId="0" applyNumberFormat="1"/>
    <xf numFmtId="0" fontId="0" fillId="0" borderId="0" xfId="0" applyBorder="1"/>
    <xf numFmtId="2" fontId="0" fillId="0" borderId="0" xfId="0" applyNumberFormat="1" applyBorder="1"/>
    <xf numFmtId="2" fontId="0" fillId="0" borderId="0" xfId="0" applyNumberFormat="1" applyFill="1" applyBorder="1"/>
    <xf numFmtId="0" fontId="8" fillId="0" borderId="1" xfId="0" applyFont="1" applyBorder="1"/>
    <xf numFmtId="4" fontId="0" fillId="6" borderId="1" xfId="0" applyNumberFormat="1" applyFill="1" applyBorder="1"/>
    <xf numFmtId="0" fontId="0" fillId="6" borderId="1" xfId="0" applyFill="1" applyBorder="1"/>
    <xf numFmtId="0" fontId="3" fillId="6" borderId="1" xfId="1" applyFont="1" applyFill="1" applyBorder="1"/>
    <xf numFmtId="2" fontId="0" fillId="6" borderId="1" xfId="0" applyNumberFormat="1" applyFill="1" applyBorder="1"/>
    <xf numFmtId="0" fontId="0" fillId="7" borderId="1" xfId="0" applyFill="1" applyBorder="1"/>
    <xf numFmtId="2" fontId="0" fillId="7" borderId="1" xfId="0" applyNumberFormat="1" applyFill="1" applyBorder="1"/>
    <xf numFmtId="0" fontId="0" fillId="8" borderId="1" xfId="0" applyFill="1" applyBorder="1"/>
    <xf numFmtId="0" fontId="8" fillId="8" borderId="1" xfId="0" applyFont="1" applyFill="1" applyBorder="1"/>
    <xf numFmtId="0" fontId="8" fillId="8" borderId="1" xfId="0" applyNumberFormat="1" applyFont="1" applyFill="1" applyBorder="1"/>
    <xf numFmtId="0" fontId="11" fillId="0" borderId="8" xfId="0" applyFont="1" applyFill="1" applyBorder="1" applyAlignment="1">
      <alignment vertical="center"/>
    </xf>
    <xf numFmtId="3" fontId="12" fillId="0" borderId="9" xfId="0" applyNumberFormat="1" applyFont="1" applyBorder="1"/>
    <xf numFmtId="3" fontId="12" fillId="0" borderId="10" xfId="0" applyNumberFormat="1" applyFont="1" applyBorder="1"/>
    <xf numFmtId="0" fontId="11" fillId="0" borderId="11" xfId="0" applyFont="1" applyFill="1" applyBorder="1" applyAlignment="1">
      <alignment vertical="center"/>
    </xf>
    <xf numFmtId="3" fontId="12" fillId="0" borderId="1" xfId="0" applyNumberFormat="1" applyFont="1" applyBorder="1"/>
    <xf numFmtId="3" fontId="12" fillId="0" borderId="12" xfId="0" applyNumberFormat="1" applyFont="1" applyBorder="1"/>
    <xf numFmtId="0" fontId="9" fillId="9" borderId="11" xfId="0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vertical="center"/>
    </xf>
    <xf numFmtId="0" fontId="9" fillId="9" borderId="13" xfId="0" applyFont="1" applyFill="1" applyBorder="1" applyAlignment="1">
      <alignment vertical="center"/>
    </xf>
    <xf numFmtId="3" fontId="9" fillId="9" borderId="14" xfId="0" applyNumberFormat="1" applyFont="1" applyFill="1" applyBorder="1" applyAlignment="1">
      <alignment vertical="center"/>
    </xf>
    <xf numFmtId="3" fontId="9" fillId="9" borderId="15" xfId="0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vertical="center"/>
    </xf>
    <xf numFmtId="3" fontId="9" fillId="2" borderId="16" xfId="0" applyNumberFormat="1" applyFont="1" applyFill="1" applyBorder="1" applyAlignment="1">
      <alignment vertical="center"/>
    </xf>
    <xf numFmtId="2" fontId="8" fillId="0" borderId="1" xfId="0" applyNumberFormat="1" applyFont="1" applyBorder="1"/>
    <xf numFmtId="0" fontId="1" fillId="0" borderId="2" xfId="1" applyFill="1" applyBorder="1" applyAlignment="1">
      <alignment horizontal="center"/>
    </xf>
    <xf numFmtId="0" fontId="1" fillId="0" borderId="3" xfId="1" applyFill="1" applyBorder="1" applyAlignment="1">
      <alignment horizontal="center"/>
    </xf>
    <xf numFmtId="0" fontId="1" fillId="0" borderId="4" xfId="1" applyFill="1" applyBorder="1" applyAlignment="1">
      <alignment horizontal="center"/>
    </xf>
    <xf numFmtId="0" fontId="5" fillId="4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3">
    <cellStyle name="Mena 2" xfId="2"/>
    <cellStyle name="Normálne" xfId="0" builtinId="0"/>
    <cellStyle name="Normálne 2" xfId="1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selection sqref="A1:H1"/>
    </sheetView>
  </sheetViews>
  <sheetFormatPr defaultRowHeight="15" x14ac:dyDescent="0.25"/>
  <cols>
    <col min="1" max="1" width="47.7109375" customWidth="1"/>
    <col min="2" max="2" width="11.42578125" customWidth="1"/>
    <col min="3" max="3" width="10.85546875" customWidth="1"/>
    <col min="4" max="4" width="10.42578125" customWidth="1"/>
    <col min="5" max="5" width="10.140625" customWidth="1"/>
    <col min="6" max="6" width="11.42578125" customWidth="1"/>
    <col min="7" max="8" width="10.42578125" customWidth="1"/>
    <col min="10" max="11" width="9.85546875" bestFit="1" customWidth="1"/>
  </cols>
  <sheetData>
    <row r="1" spans="1:11" ht="18" x14ac:dyDescent="0.25">
      <c r="A1" s="64" t="s">
        <v>213</v>
      </c>
      <c r="B1" s="64"/>
      <c r="C1" s="64"/>
      <c r="D1" s="64"/>
      <c r="E1" s="64"/>
      <c r="F1" s="64"/>
      <c r="G1" s="64"/>
      <c r="H1" s="64"/>
    </row>
    <row r="2" spans="1:11" x14ac:dyDescent="0.25">
      <c r="A2" s="15" t="s">
        <v>0</v>
      </c>
      <c r="B2" s="16">
        <v>2013</v>
      </c>
      <c r="C2" s="16">
        <v>2014</v>
      </c>
      <c r="D2" s="16">
        <v>2015</v>
      </c>
      <c r="E2" s="16">
        <v>2015</v>
      </c>
      <c r="F2" s="16">
        <v>2016</v>
      </c>
      <c r="G2" s="16">
        <v>2017</v>
      </c>
      <c r="H2" s="16">
        <v>2018</v>
      </c>
    </row>
    <row r="3" spans="1:11" x14ac:dyDescent="0.25">
      <c r="A3" s="11"/>
      <c r="B3" s="11" t="s">
        <v>35</v>
      </c>
      <c r="C3" s="11" t="s">
        <v>35</v>
      </c>
      <c r="D3" s="11" t="s">
        <v>210</v>
      </c>
      <c r="E3" s="24" t="s">
        <v>1</v>
      </c>
      <c r="F3" s="11"/>
      <c r="G3" s="11"/>
      <c r="H3" s="11"/>
    </row>
    <row r="4" spans="1:11" x14ac:dyDescent="0.25">
      <c r="A4" s="15" t="s">
        <v>2</v>
      </c>
      <c r="B4" s="21">
        <f>SUM(B5:B13)</f>
        <v>206246.58</v>
      </c>
      <c r="C4" s="21">
        <f t="shared" ref="C4:H4" si="0">SUM(C5:C13)</f>
        <v>219592.53999999998</v>
      </c>
      <c r="D4" s="21">
        <f t="shared" si="0"/>
        <v>208470</v>
      </c>
      <c r="E4" s="21">
        <f t="shared" si="0"/>
        <v>202246.16999999995</v>
      </c>
      <c r="F4" s="21">
        <f t="shared" si="0"/>
        <v>243670</v>
      </c>
      <c r="G4" s="21">
        <f t="shared" si="0"/>
        <v>240970</v>
      </c>
      <c r="H4" s="21">
        <f t="shared" si="0"/>
        <v>240970</v>
      </c>
      <c r="K4" s="30"/>
    </row>
    <row r="5" spans="1:11" x14ac:dyDescent="0.25">
      <c r="A5" s="11" t="s">
        <v>3</v>
      </c>
      <c r="B5" s="19">
        <v>136369.59</v>
      </c>
      <c r="C5" s="19">
        <v>149487.07</v>
      </c>
      <c r="D5" s="19">
        <v>140000</v>
      </c>
      <c r="E5" s="19">
        <v>137914.39000000001</v>
      </c>
      <c r="F5" s="19">
        <v>173670</v>
      </c>
      <c r="G5" s="19">
        <v>171000</v>
      </c>
      <c r="H5" s="19">
        <v>171000</v>
      </c>
      <c r="K5" s="30"/>
    </row>
    <row r="6" spans="1:11" x14ac:dyDescent="0.25">
      <c r="A6" s="12" t="s">
        <v>4</v>
      </c>
      <c r="B6" s="19">
        <v>28161.5</v>
      </c>
      <c r="C6" s="19">
        <v>28204.06</v>
      </c>
      <c r="D6" s="19">
        <v>28000</v>
      </c>
      <c r="E6" s="19">
        <v>26851.67</v>
      </c>
      <c r="F6" s="19">
        <v>28000</v>
      </c>
      <c r="G6" s="19">
        <v>28000</v>
      </c>
      <c r="H6" s="19">
        <v>28000</v>
      </c>
      <c r="K6" s="30"/>
    </row>
    <row r="7" spans="1:11" x14ac:dyDescent="0.25">
      <c r="A7" s="13" t="s">
        <v>5</v>
      </c>
      <c r="B7" s="19">
        <v>21922.18</v>
      </c>
      <c r="C7" s="19">
        <v>22035.34</v>
      </c>
      <c r="D7" s="19">
        <v>21000</v>
      </c>
      <c r="E7" s="19">
        <v>18028.11</v>
      </c>
      <c r="F7" s="19">
        <v>21000</v>
      </c>
      <c r="G7" s="19">
        <v>21000</v>
      </c>
      <c r="H7" s="19">
        <v>21000</v>
      </c>
      <c r="K7" s="30"/>
    </row>
    <row r="8" spans="1:11" x14ac:dyDescent="0.25">
      <c r="A8" s="13" t="s">
        <v>6</v>
      </c>
      <c r="B8" s="19">
        <v>219.36</v>
      </c>
      <c r="C8" s="19">
        <v>219.36</v>
      </c>
      <c r="D8" s="19">
        <v>200</v>
      </c>
      <c r="E8" s="19">
        <v>219.36</v>
      </c>
      <c r="F8" s="19">
        <v>200</v>
      </c>
      <c r="G8" s="19">
        <v>200</v>
      </c>
      <c r="H8" s="19">
        <v>200</v>
      </c>
      <c r="K8" s="30"/>
    </row>
    <row r="9" spans="1:11" x14ac:dyDescent="0.25">
      <c r="A9" s="13" t="s">
        <v>7</v>
      </c>
      <c r="B9" s="19">
        <v>1381.66</v>
      </c>
      <c r="C9" s="19">
        <v>1387.5</v>
      </c>
      <c r="D9" s="19">
        <v>1300</v>
      </c>
      <c r="E9" s="19">
        <v>1400.83</v>
      </c>
      <c r="F9" s="19">
        <v>1400</v>
      </c>
      <c r="G9" s="19">
        <v>1300</v>
      </c>
      <c r="H9" s="19">
        <v>1300</v>
      </c>
      <c r="K9" s="30"/>
    </row>
    <row r="10" spans="1:11" x14ac:dyDescent="0.25">
      <c r="A10" s="13" t="s">
        <v>8</v>
      </c>
      <c r="B10" s="19">
        <v>454</v>
      </c>
      <c r="C10" s="19">
        <v>356</v>
      </c>
      <c r="D10" s="19">
        <v>400</v>
      </c>
      <c r="E10" s="19">
        <v>199.5</v>
      </c>
      <c r="F10" s="19">
        <v>400</v>
      </c>
      <c r="G10" s="19">
        <v>400</v>
      </c>
      <c r="H10" s="19">
        <v>400</v>
      </c>
      <c r="K10" s="30"/>
    </row>
    <row r="11" spans="1:11" x14ac:dyDescent="0.25">
      <c r="A11" s="13" t="s">
        <v>9</v>
      </c>
      <c r="B11" s="19">
        <v>181</v>
      </c>
      <c r="C11" s="19">
        <v>208</v>
      </c>
      <c r="D11" s="19">
        <v>170</v>
      </c>
      <c r="E11" s="19">
        <v>74</v>
      </c>
      <c r="F11" s="19">
        <v>100</v>
      </c>
      <c r="G11" s="19">
        <v>170</v>
      </c>
      <c r="H11" s="19">
        <v>170</v>
      </c>
      <c r="K11" s="30"/>
    </row>
    <row r="12" spans="1:11" x14ac:dyDescent="0.25">
      <c r="A12" s="14" t="s">
        <v>10</v>
      </c>
      <c r="B12" s="19">
        <v>12611.2</v>
      </c>
      <c r="C12" s="19">
        <v>12749.12</v>
      </c>
      <c r="D12" s="19">
        <v>12500</v>
      </c>
      <c r="E12" s="19">
        <v>12612.22</v>
      </c>
      <c r="F12" s="19">
        <v>14000</v>
      </c>
      <c r="G12" s="19">
        <v>14000</v>
      </c>
      <c r="H12" s="19">
        <v>14000</v>
      </c>
      <c r="K12" s="30"/>
    </row>
    <row r="13" spans="1:11" x14ac:dyDescent="0.25">
      <c r="A13" s="11" t="s">
        <v>11</v>
      </c>
      <c r="B13" s="19">
        <v>4946.09</v>
      </c>
      <c r="C13" s="19">
        <v>4946.09</v>
      </c>
      <c r="D13" s="19">
        <v>4900</v>
      </c>
      <c r="E13" s="19">
        <v>4946.09</v>
      </c>
      <c r="F13" s="19">
        <v>4900</v>
      </c>
      <c r="G13" s="19">
        <v>4900</v>
      </c>
      <c r="H13" s="19">
        <v>4900</v>
      </c>
      <c r="K13" s="30"/>
    </row>
    <row r="14" spans="1:11" x14ac:dyDescent="0.25">
      <c r="A14" s="68"/>
      <c r="B14" s="69"/>
      <c r="C14" s="69"/>
      <c r="D14" s="69"/>
      <c r="E14" s="69"/>
      <c r="F14" s="69"/>
      <c r="G14" s="69"/>
      <c r="H14" s="70"/>
      <c r="K14" s="30"/>
    </row>
    <row r="15" spans="1:11" x14ac:dyDescent="0.25">
      <c r="A15" s="15" t="s">
        <v>12</v>
      </c>
      <c r="B15" s="21">
        <f>SUM(B16:B29)</f>
        <v>11173.59</v>
      </c>
      <c r="C15" s="21">
        <f t="shared" ref="C15:H15" si="1">SUM(C16:C29)</f>
        <v>12623.519999999999</v>
      </c>
      <c r="D15" s="21">
        <f t="shared" si="1"/>
        <v>5380</v>
      </c>
      <c r="E15" s="21">
        <f t="shared" si="1"/>
        <v>11938.59</v>
      </c>
      <c r="F15" s="21">
        <f t="shared" si="1"/>
        <v>5380</v>
      </c>
      <c r="G15" s="21">
        <f t="shared" si="1"/>
        <v>5380</v>
      </c>
      <c r="H15" s="21">
        <f t="shared" si="1"/>
        <v>5380</v>
      </c>
      <c r="K15" s="30"/>
    </row>
    <row r="16" spans="1:11" x14ac:dyDescent="0.25">
      <c r="A16" s="11" t="s">
        <v>13</v>
      </c>
      <c r="B16" s="19">
        <v>1354.17</v>
      </c>
      <c r="C16" s="19">
        <v>1467.2</v>
      </c>
      <c r="D16" s="19">
        <v>1300</v>
      </c>
      <c r="E16" s="19">
        <v>1424.97</v>
      </c>
      <c r="F16" s="19">
        <v>1300</v>
      </c>
      <c r="G16" s="19">
        <v>1300</v>
      </c>
      <c r="H16" s="19">
        <v>1300</v>
      </c>
      <c r="K16" s="30"/>
    </row>
    <row r="17" spans="1:11" x14ac:dyDescent="0.25">
      <c r="A17" s="11" t="s">
        <v>14</v>
      </c>
      <c r="B17" s="19">
        <v>4357.26</v>
      </c>
      <c r="C17" s="19">
        <v>5576.5</v>
      </c>
      <c r="D17" s="19">
        <v>1000</v>
      </c>
      <c r="E17" s="19">
        <v>1770</v>
      </c>
      <c r="F17" s="19">
        <v>1000</v>
      </c>
      <c r="G17" s="19">
        <v>1000</v>
      </c>
      <c r="H17" s="19">
        <v>1000</v>
      </c>
      <c r="K17" s="30"/>
    </row>
    <row r="18" spans="1:11" x14ac:dyDescent="0.25">
      <c r="A18" s="11" t="s">
        <v>15</v>
      </c>
      <c r="B18" s="19">
        <v>672</v>
      </c>
      <c r="C18" s="19">
        <v>50</v>
      </c>
      <c r="D18" s="19">
        <v>300</v>
      </c>
      <c r="E18" s="19">
        <v>683</v>
      </c>
      <c r="F18" s="19">
        <v>500</v>
      </c>
      <c r="G18" s="19">
        <v>300</v>
      </c>
      <c r="H18" s="19">
        <v>300</v>
      </c>
      <c r="K18" s="30"/>
    </row>
    <row r="19" spans="1:11" x14ac:dyDescent="0.25">
      <c r="A19" s="11" t="s">
        <v>16</v>
      </c>
      <c r="B19" s="19">
        <v>252.64</v>
      </c>
      <c r="C19" s="19">
        <v>2726.43</v>
      </c>
      <c r="D19" s="19">
        <v>200</v>
      </c>
      <c r="E19" s="19">
        <v>563</v>
      </c>
      <c r="F19" s="19">
        <v>200</v>
      </c>
      <c r="G19" s="19">
        <v>200</v>
      </c>
      <c r="H19" s="19">
        <v>200</v>
      </c>
      <c r="J19" s="26"/>
      <c r="K19" s="30"/>
    </row>
    <row r="20" spans="1:11" x14ac:dyDescent="0.25">
      <c r="A20" s="11" t="s">
        <v>17</v>
      </c>
      <c r="B20" s="19">
        <v>1008</v>
      </c>
      <c r="C20" s="19">
        <v>1321</v>
      </c>
      <c r="D20" s="19">
        <v>1700</v>
      </c>
      <c r="E20" s="19">
        <v>1610</v>
      </c>
      <c r="F20" s="19">
        <v>1700</v>
      </c>
      <c r="G20" s="19">
        <v>1700</v>
      </c>
      <c r="H20" s="19">
        <v>1700</v>
      </c>
      <c r="J20" s="30"/>
      <c r="K20" s="30"/>
    </row>
    <row r="21" spans="1:11" x14ac:dyDescent="0.25">
      <c r="A21" s="11" t="s">
        <v>18</v>
      </c>
      <c r="B21" s="19">
        <v>227.7</v>
      </c>
      <c r="C21" s="19">
        <v>415.8</v>
      </c>
      <c r="D21" s="19">
        <v>200</v>
      </c>
      <c r="E21" s="19">
        <v>235.8</v>
      </c>
      <c r="F21" s="19">
        <v>200</v>
      </c>
      <c r="G21" s="19">
        <v>200</v>
      </c>
      <c r="H21" s="19">
        <v>200</v>
      </c>
      <c r="J21" s="30"/>
      <c r="K21" s="30"/>
    </row>
    <row r="22" spans="1:11" x14ac:dyDescent="0.25">
      <c r="A22" s="11" t="s">
        <v>19</v>
      </c>
      <c r="B22" s="19">
        <v>516</v>
      </c>
      <c r="C22" s="19">
        <v>119</v>
      </c>
      <c r="D22" s="19">
        <v>200</v>
      </c>
      <c r="E22" s="19">
        <v>0</v>
      </c>
      <c r="F22" s="19">
        <v>0</v>
      </c>
      <c r="G22" s="19">
        <v>200</v>
      </c>
      <c r="H22" s="19">
        <v>200</v>
      </c>
      <c r="J22" s="30"/>
      <c r="K22" s="30"/>
    </row>
    <row r="23" spans="1:11" x14ac:dyDescent="0.25">
      <c r="A23" s="11" t="s">
        <v>20</v>
      </c>
      <c r="B23" s="19">
        <v>94.28</v>
      </c>
      <c r="C23" s="19">
        <v>19.329999999999998</v>
      </c>
      <c r="D23" s="19">
        <v>30</v>
      </c>
      <c r="E23" s="19">
        <v>33.270000000000003</v>
      </c>
      <c r="F23" s="19">
        <v>30</v>
      </c>
      <c r="G23" s="19">
        <v>30</v>
      </c>
      <c r="H23" s="19">
        <v>30</v>
      </c>
      <c r="J23" s="30"/>
      <c r="K23" s="30"/>
    </row>
    <row r="24" spans="1:11" x14ac:dyDescent="0.25">
      <c r="A24" s="11" t="s">
        <v>190</v>
      </c>
      <c r="B24" s="19">
        <v>55</v>
      </c>
      <c r="C24" s="19">
        <v>561.61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J24" s="30"/>
      <c r="K24" s="30"/>
    </row>
    <row r="25" spans="1:11" x14ac:dyDescent="0.25">
      <c r="A25" s="11" t="s">
        <v>21</v>
      </c>
      <c r="B25" s="19">
        <v>0</v>
      </c>
      <c r="C25" s="19">
        <v>135.82</v>
      </c>
      <c r="D25" s="19">
        <v>50</v>
      </c>
      <c r="E25" s="19">
        <v>55</v>
      </c>
      <c r="F25" s="19">
        <v>50</v>
      </c>
      <c r="G25" s="19">
        <v>50</v>
      </c>
      <c r="H25" s="19">
        <v>50</v>
      </c>
      <c r="J25" s="30"/>
      <c r="K25" s="30"/>
    </row>
    <row r="26" spans="1:11" x14ac:dyDescent="0.25">
      <c r="A26" s="11" t="s">
        <v>22</v>
      </c>
      <c r="B26" s="19">
        <v>275.89</v>
      </c>
      <c r="C26" s="19">
        <v>214.91</v>
      </c>
      <c r="D26" s="19">
        <v>200</v>
      </c>
      <c r="E26" s="19">
        <v>147.66</v>
      </c>
      <c r="F26" s="19">
        <v>200</v>
      </c>
      <c r="G26" s="19">
        <v>200</v>
      </c>
      <c r="H26" s="19">
        <v>200</v>
      </c>
      <c r="J26" s="30"/>
      <c r="K26" s="30"/>
    </row>
    <row r="27" spans="1:11" x14ac:dyDescent="0.25">
      <c r="A27" s="11" t="s">
        <v>192</v>
      </c>
      <c r="B27" s="19">
        <v>313.27999999999997</v>
      </c>
      <c r="C27" s="19">
        <v>0</v>
      </c>
      <c r="D27" s="19">
        <v>100</v>
      </c>
      <c r="E27" s="19">
        <v>1552.89</v>
      </c>
      <c r="F27" s="19">
        <v>100</v>
      </c>
      <c r="G27" s="19">
        <v>100</v>
      </c>
      <c r="H27" s="19">
        <v>100</v>
      </c>
      <c r="J27" s="30"/>
      <c r="K27" s="30"/>
    </row>
    <row r="28" spans="1:11" x14ac:dyDescent="0.25">
      <c r="A28" s="11" t="s">
        <v>23</v>
      </c>
      <c r="B28" s="19">
        <v>2047.37</v>
      </c>
      <c r="C28" s="19">
        <v>15.92</v>
      </c>
      <c r="D28" s="19">
        <v>100</v>
      </c>
      <c r="E28" s="19">
        <v>754</v>
      </c>
      <c r="F28" s="19">
        <v>100</v>
      </c>
      <c r="G28" s="19">
        <v>100</v>
      </c>
      <c r="H28" s="19">
        <v>100</v>
      </c>
      <c r="J28" s="30"/>
      <c r="K28" s="30"/>
    </row>
    <row r="29" spans="1:11" x14ac:dyDescent="0.25">
      <c r="A29" s="11" t="s">
        <v>211</v>
      </c>
      <c r="B29" s="19">
        <v>0</v>
      </c>
      <c r="C29" s="19">
        <v>0</v>
      </c>
      <c r="D29" s="19">
        <v>0</v>
      </c>
      <c r="E29" s="19">
        <v>3109</v>
      </c>
      <c r="F29" s="19">
        <v>0</v>
      </c>
      <c r="G29" s="19">
        <v>0</v>
      </c>
      <c r="H29" s="19">
        <v>0</v>
      </c>
      <c r="J29" s="30"/>
      <c r="K29" s="30"/>
    </row>
    <row r="30" spans="1:11" x14ac:dyDescent="0.25">
      <c r="A30" s="65"/>
      <c r="B30" s="66"/>
      <c r="C30" s="66"/>
      <c r="D30" s="66"/>
      <c r="E30" s="66"/>
      <c r="F30" s="66"/>
      <c r="G30" s="66"/>
      <c r="H30" s="67"/>
      <c r="J30" s="30"/>
      <c r="K30" s="30"/>
    </row>
    <row r="31" spans="1:11" x14ac:dyDescent="0.25">
      <c r="A31" s="15" t="s">
        <v>24</v>
      </c>
      <c r="B31" s="21">
        <f>SUM(B32:B35)</f>
        <v>14248.060000000001</v>
      </c>
      <c r="C31" s="21">
        <f t="shared" ref="C31:H31" si="2">SUM(C32:C35)</f>
        <v>6472.3600000000006</v>
      </c>
      <c r="D31" s="21">
        <f t="shared" si="2"/>
        <v>4800</v>
      </c>
      <c r="E31" s="21">
        <f t="shared" si="2"/>
        <v>6870.3899999999994</v>
      </c>
      <c r="F31" s="21">
        <f t="shared" si="2"/>
        <v>5500</v>
      </c>
      <c r="G31" s="21">
        <f t="shared" si="2"/>
        <v>4500</v>
      </c>
      <c r="H31" s="21">
        <f t="shared" si="2"/>
        <v>4500</v>
      </c>
      <c r="J31" s="30"/>
      <c r="K31" s="30"/>
    </row>
    <row r="32" spans="1:11" x14ac:dyDescent="0.25">
      <c r="A32" s="11" t="s">
        <v>25</v>
      </c>
      <c r="B32" s="19">
        <v>276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J32" s="30"/>
      <c r="K32" s="30"/>
    </row>
    <row r="33" spans="1:11" x14ac:dyDescent="0.25">
      <c r="A33" s="11" t="s">
        <v>26</v>
      </c>
      <c r="B33" s="19">
        <v>12076.27</v>
      </c>
      <c r="C33" s="19">
        <v>5392.09</v>
      </c>
      <c r="D33" s="19">
        <v>3000</v>
      </c>
      <c r="E33" s="19">
        <v>5532.37</v>
      </c>
      <c r="F33" s="19">
        <v>1500</v>
      </c>
      <c r="G33" s="19">
        <v>1500</v>
      </c>
      <c r="H33" s="19">
        <v>1500</v>
      </c>
      <c r="J33" s="30"/>
      <c r="K33" s="30"/>
    </row>
    <row r="34" spans="1:11" x14ac:dyDescent="0.25">
      <c r="A34" s="11" t="s">
        <v>191</v>
      </c>
      <c r="B34" s="19">
        <v>1895.79</v>
      </c>
      <c r="C34" s="19">
        <v>1080.27</v>
      </c>
      <c r="D34" s="19">
        <v>1800</v>
      </c>
      <c r="E34" s="19">
        <v>1338.02</v>
      </c>
      <c r="F34" s="19">
        <v>4000</v>
      </c>
      <c r="G34" s="19">
        <v>3000</v>
      </c>
      <c r="H34" s="19">
        <v>3000</v>
      </c>
      <c r="J34" s="30"/>
      <c r="K34" s="30"/>
    </row>
    <row r="35" spans="1:11" x14ac:dyDescent="0.25">
      <c r="A35" s="11" t="s">
        <v>193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J35" s="31"/>
      <c r="K35" s="30"/>
    </row>
    <row r="36" spans="1:11" x14ac:dyDescent="0.25">
      <c r="A36" s="68"/>
      <c r="B36" s="69"/>
      <c r="C36" s="69"/>
      <c r="D36" s="69"/>
      <c r="E36" s="69"/>
      <c r="F36" s="69"/>
      <c r="G36" s="69"/>
      <c r="H36" s="70"/>
      <c r="K36" s="30"/>
    </row>
    <row r="37" spans="1:11" x14ac:dyDescent="0.25">
      <c r="A37" s="18" t="s">
        <v>27</v>
      </c>
      <c r="B37" s="23">
        <f>SUM(B38)</f>
        <v>0</v>
      </c>
      <c r="C37" s="23">
        <f t="shared" ref="C37:H37" si="3">SUM(C38)</f>
        <v>146402.5</v>
      </c>
      <c r="D37" s="23">
        <f t="shared" si="3"/>
        <v>1500</v>
      </c>
      <c r="E37" s="23">
        <f t="shared" si="3"/>
        <v>13050</v>
      </c>
      <c r="F37" s="23">
        <f t="shared" si="3"/>
        <v>1000</v>
      </c>
      <c r="G37" s="23">
        <f t="shared" si="3"/>
        <v>0</v>
      </c>
      <c r="H37" s="23">
        <f t="shared" si="3"/>
        <v>0</v>
      </c>
      <c r="K37" s="30"/>
    </row>
    <row r="38" spans="1:11" x14ac:dyDescent="0.25">
      <c r="A38" s="10" t="s">
        <v>28</v>
      </c>
      <c r="B38" s="19">
        <v>0</v>
      </c>
      <c r="C38" s="19">
        <v>146402.5</v>
      </c>
      <c r="D38" s="19">
        <v>1500</v>
      </c>
      <c r="E38" s="19">
        <v>13050</v>
      </c>
      <c r="F38" s="19">
        <v>1000</v>
      </c>
      <c r="G38" s="19">
        <v>0</v>
      </c>
      <c r="H38" s="19">
        <v>0</v>
      </c>
      <c r="K38" s="30"/>
    </row>
    <row r="39" spans="1:11" x14ac:dyDescent="0.25">
      <c r="A39" s="68"/>
      <c r="B39" s="69"/>
      <c r="C39" s="69"/>
      <c r="D39" s="69"/>
      <c r="E39" s="69"/>
      <c r="F39" s="69"/>
      <c r="G39" s="69"/>
      <c r="H39" s="70"/>
      <c r="K39" s="30"/>
    </row>
    <row r="40" spans="1:11" x14ac:dyDescent="0.25">
      <c r="A40" s="18" t="s">
        <v>29</v>
      </c>
      <c r="B40" s="23">
        <f>SUM(B41)</f>
        <v>36400</v>
      </c>
      <c r="C40" s="23">
        <f t="shared" ref="C40:H40" si="4">SUM(C41)</f>
        <v>0</v>
      </c>
      <c r="D40" s="23">
        <f t="shared" si="4"/>
        <v>242000</v>
      </c>
      <c r="E40" s="23">
        <f t="shared" si="4"/>
        <v>205000</v>
      </c>
      <c r="F40" s="23">
        <f t="shared" si="4"/>
        <v>0</v>
      </c>
      <c r="G40" s="23">
        <f t="shared" si="4"/>
        <v>0</v>
      </c>
      <c r="H40" s="23">
        <f t="shared" si="4"/>
        <v>0</v>
      </c>
      <c r="K40" s="30"/>
    </row>
    <row r="41" spans="1:11" x14ac:dyDescent="0.25">
      <c r="A41" s="25" t="s">
        <v>30</v>
      </c>
      <c r="B41" s="20">
        <v>36400</v>
      </c>
      <c r="C41" s="19">
        <v>0</v>
      </c>
      <c r="D41" s="19">
        <v>242000</v>
      </c>
      <c r="E41" s="19">
        <v>205000</v>
      </c>
      <c r="F41" s="19">
        <v>0</v>
      </c>
      <c r="G41" s="19">
        <v>0</v>
      </c>
      <c r="H41" s="19">
        <v>0</v>
      </c>
      <c r="K41" s="30"/>
    </row>
    <row r="42" spans="1:11" x14ac:dyDescent="0.25">
      <c r="A42" s="61"/>
      <c r="B42" s="62"/>
      <c r="C42" s="62"/>
      <c r="D42" s="62"/>
      <c r="E42" s="62"/>
      <c r="F42" s="62"/>
      <c r="G42" s="62"/>
      <c r="H42" s="63"/>
      <c r="K42" s="31"/>
    </row>
    <row r="43" spans="1:11" x14ac:dyDescent="0.25">
      <c r="A43" s="7" t="s">
        <v>31</v>
      </c>
      <c r="B43" s="8"/>
      <c r="C43" s="8"/>
      <c r="D43" s="8"/>
      <c r="E43" s="8"/>
      <c r="F43" s="8"/>
      <c r="G43" s="8"/>
      <c r="H43" s="9"/>
      <c r="K43" s="34"/>
    </row>
    <row r="44" spans="1:11" x14ac:dyDescent="0.25">
      <c r="A44" s="17" t="s">
        <v>32</v>
      </c>
      <c r="B44" s="22">
        <f>SUM(B4+B15+B31)</f>
        <v>231668.22999999998</v>
      </c>
      <c r="C44" s="22">
        <f t="shared" ref="C44:H44" si="5">SUM(C4+C15+C31)</f>
        <v>238688.41999999998</v>
      </c>
      <c r="D44" s="22">
        <f t="shared" si="5"/>
        <v>218650</v>
      </c>
      <c r="E44" s="22">
        <f t="shared" si="5"/>
        <v>221055.14999999997</v>
      </c>
      <c r="F44" s="22">
        <f t="shared" si="5"/>
        <v>254550</v>
      </c>
      <c r="G44" s="22">
        <f t="shared" si="5"/>
        <v>250850</v>
      </c>
      <c r="H44" s="22">
        <f t="shared" si="5"/>
        <v>250850</v>
      </c>
      <c r="K44" s="34"/>
    </row>
    <row r="45" spans="1:11" x14ac:dyDescent="0.25">
      <c r="A45" s="1"/>
      <c r="B45" s="2"/>
      <c r="C45" s="2"/>
      <c r="D45" s="2"/>
      <c r="E45" s="2"/>
      <c r="F45" s="2"/>
      <c r="G45" s="2"/>
      <c r="H45" s="3"/>
      <c r="K45" s="34"/>
    </row>
    <row r="46" spans="1:11" x14ac:dyDescent="0.25">
      <c r="A46" s="17" t="s">
        <v>27</v>
      </c>
      <c r="B46" s="22">
        <f>SUM(B37)</f>
        <v>0</v>
      </c>
      <c r="C46" s="22">
        <f t="shared" ref="C46:H46" si="6">SUM(C37)</f>
        <v>146402.5</v>
      </c>
      <c r="D46" s="22">
        <f t="shared" si="6"/>
        <v>1500</v>
      </c>
      <c r="E46" s="22">
        <f t="shared" si="6"/>
        <v>13050</v>
      </c>
      <c r="F46" s="22">
        <f t="shared" si="6"/>
        <v>1000</v>
      </c>
      <c r="G46" s="22">
        <f t="shared" si="6"/>
        <v>0</v>
      </c>
      <c r="H46" s="22">
        <f t="shared" si="6"/>
        <v>0</v>
      </c>
      <c r="K46" s="34"/>
    </row>
    <row r="47" spans="1:11" x14ac:dyDescent="0.25">
      <c r="A47" s="4"/>
      <c r="B47" s="5"/>
      <c r="C47" s="5"/>
      <c r="D47" s="5"/>
      <c r="E47" s="5"/>
      <c r="F47" s="5"/>
      <c r="G47" s="5"/>
      <c r="H47" s="6"/>
      <c r="K47" s="34"/>
    </row>
    <row r="48" spans="1:11" x14ac:dyDescent="0.25">
      <c r="A48" s="40" t="s">
        <v>33</v>
      </c>
      <c r="B48" s="22">
        <f>SUM(B40)</f>
        <v>36400</v>
      </c>
      <c r="C48" s="22">
        <f t="shared" ref="C48:H48" si="7">SUM(C40)</f>
        <v>0</v>
      </c>
      <c r="D48" s="22">
        <f t="shared" si="7"/>
        <v>242000</v>
      </c>
      <c r="E48" s="22">
        <f t="shared" si="7"/>
        <v>205000</v>
      </c>
      <c r="F48" s="22">
        <f t="shared" si="7"/>
        <v>0</v>
      </c>
      <c r="G48" s="22">
        <f t="shared" si="7"/>
        <v>0</v>
      </c>
      <c r="H48" s="22">
        <f t="shared" si="7"/>
        <v>0</v>
      </c>
      <c r="K48" s="34"/>
    </row>
    <row r="49" spans="1:8" x14ac:dyDescent="0.25">
      <c r="A49" s="1"/>
      <c r="B49" s="2"/>
      <c r="C49" s="27"/>
      <c r="D49" s="2"/>
      <c r="E49" s="27"/>
      <c r="F49" s="27"/>
      <c r="G49" s="2"/>
      <c r="H49" s="3"/>
    </row>
    <row r="50" spans="1:8" x14ac:dyDescent="0.25">
      <c r="A50" s="39" t="s">
        <v>34</v>
      </c>
      <c r="B50" s="38">
        <f>SUM(B44:B48)</f>
        <v>268068.23</v>
      </c>
      <c r="C50" s="38">
        <f t="shared" ref="C50:H50" si="8">SUM(C44:C48)</f>
        <v>385090.92</v>
      </c>
      <c r="D50" s="38">
        <f t="shared" si="8"/>
        <v>462150</v>
      </c>
      <c r="E50" s="38">
        <f t="shared" si="8"/>
        <v>439105.14999999997</v>
      </c>
      <c r="F50" s="38">
        <f t="shared" si="8"/>
        <v>255550</v>
      </c>
      <c r="G50" s="38">
        <f t="shared" si="8"/>
        <v>250850</v>
      </c>
      <c r="H50" s="38">
        <f t="shared" si="8"/>
        <v>250850</v>
      </c>
    </row>
  </sheetData>
  <mergeCells count="6">
    <mergeCell ref="A42:H42"/>
    <mergeCell ref="A1:H1"/>
    <mergeCell ref="A30:H30"/>
    <mergeCell ref="A14:H14"/>
    <mergeCell ref="A36:H36"/>
    <mergeCell ref="A39:H3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zoomScaleNormal="100" workbookViewId="0">
      <selection activeCell="A2" sqref="A2"/>
    </sheetView>
  </sheetViews>
  <sheetFormatPr defaultRowHeight="15" x14ac:dyDescent="0.25"/>
  <cols>
    <col min="1" max="1" width="4.140625" customWidth="1"/>
    <col min="2" max="2" width="42.42578125" customWidth="1"/>
    <col min="3" max="3" width="10.140625" customWidth="1"/>
    <col min="4" max="4" width="10.28515625" customWidth="1"/>
    <col min="5" max="5" width="11.140625" customWidth="1"/>
    <col min="6" max="6" width="11.85546875" customWidth="1"/>
    <col min="7" max="7" width="11.140625" customWidth="1"/>
    <col min="8" max="8" width="10.7109375" customWidth="1"/>
    <col min="9" max="9" width="11.42578125" customWidth="1"/>
    <col min="12" max="12" width="13.140625" customWidth="1"/>
    <col min="13" max="13" width="9.5703125" bestFit="1" customWidth="1"/>
  </cols>
  <sheetData>
    <row r="1" spans="1:13" x14ac:dyDescent="0.25">
      <c r="A1" s="28" t="s">
        <v>214</v>
      </c>
      <c r="B1" s="28"/>
      <c r="C1" s="28"/>
      <c r="D1" s="28"/>
      <c r="E1" s="28"/>
      <c r="F1" s="28"/>
      <c r="G1" s="28"/>
      <c r="H1" s="28"/>
      <c r="I1" s="28"/>
    </row>
    <row r="2" spans="1:13" x14ac:dyDescent="0.25">
      <c r="A2" s="28"/>
      <c r="B2" s="28"/>
      <c r="C2" s="28" t="s">
        <v>35</v>
      </c>
      <c r="D2" s="28" t="s">
        <v>35</v>
      </c>
      <c r="E2" s="28" t="s">
        <v>210</v>
      </c>
      <c r="F2" s="28" t="s">
        <v>35</v>
      </c>
      <c r="G2" s="28" t="s">
        <v>36</v>
      </c>
      <c r="H2" s="28" t="s">
        <v>36</v>
      </c>
      <c r="I2" s="28" t="s">
        <v>36</v>
      </c>
    </row>
    <row r="3" spans="1:13" x14ac:dyDescent="0.25">
      <c r="A3" s="28" t="s">
        <v>37</v>
      </c>
      <c r="B3" s="44" t="s">
        <v>38</v>
      </c>
      <c r="C3" s="45">
        <v>2013</v>
      </c>
      <c r="D3" s="45">
        <v>2014</v>
      </c>
      <c r="E3" s="45">
        <v>2015</v>
      </c>
      <c r="F3" s="45">
        <v>2015</v>
      </c>
      <c r="G3" s="45">
        <v>2016</v>
      </c>
      <c r="H3" s="45">
        <v>2017</v>
      </c>
      <c r="I3" s="45">
        <v>2018</v>
      </c>
      <c r="L3" s="34"/>
    </row>
    <row r="4" spans="1:13" x14ac:dyDescent="0.25">
      <c r="A4" s="28"/>
      <c r="B4" s="37" t="s">
        <v>39</v>
      </c>
      <c r="C4" s="28"/>
      <c r="D4" s="28"/>
      <c r="E4" s="28"/>
      <c r="F4" s="28" t="s">
        <v>1</v>
      </c>
      <c r="G4" s="28"/>
      <c r="H4" s="28"/>
      <c r="I4" s="37"/>
      <c r="L4" s="35"/>
    </row>
    <row r="5" spans="1:13" x14ac:dyDescent="0.25">
      <c r="A5" s="28"/>
      <c r="B5" s="37" t="s">
        <v>40</v>
      </c>
      <c r="C5" s="60">
        <v>84725.07</v>
      </c>
      <c r="D5" s="60">
        <v>94018.05</v>
      </c>
      <c r="E5" s="32"/>
      <c r="F5" s="32"/>
      <c r="G5" s="32"/>
      <c r="H5" s="32"/>
      <c r="I5" s="32"/>
      <c r="L5" s="35"/>
    </row>
    <row r="6" spans="1:13" x14ac:dyDescent="0.25">
      <c r="A6" s="28"/>
      <c r="B6" s="28" t="s">
        <v>41</v>
      </c>
      <c r="C6" s="32">
        <v>81429.570000000007</v>
      </c>
      <c r="D6" s="32">
        <v>91180.98</v>
      </c>
      <c r="E6" s="32"/>
      <c r="F6" s="32"/>
      <c r="G6" s="32"/>
      <c r="H6" s="32"/>
      <c r="I6" s="32"/>
      <c r="L6" s="35"/>
    </row>
    <row r="7" spans="1:13" x14ac:dyDescent="0.25">
      <c r="A7" s="28"/>
      <c r="B7" s="28" t="s">
        <v>42</v>
      </c>
      <c r="C7" s="32">
        <v>839.99</v>
      </c>
      <c r="D7" s="32">
        <v>709.47</v>
      </c>
      <c r="E7" s="32"/>
      <c r="F7" s="32"/>
      <c r="G7" s="32"/>
      <c r="H7" s="32"/>
      <c r="I7" s="32"/>
      <c r="L7" s="35"/>
    </row>
    <row r="8" spans="1:13" x14ac:dyDescent="0.25">
      <c r="A8" s="28"/>
      <c r="B8" s="28" t="s">
        <v>43</v>
      </c>
      <c r="C8" s="32">
        <v>1855.62</v>
      </c>
      <c r="D8" s="32">
        <v>957.6</v>
      </c>
      <c r="E8" s="32"/>
      <c r="F8" s="32"/>
      <c r="G8" s="32"/>
      <c r="H8" s="32"/>
      <c r="I8" s="32"/>
      <c r="L8" s="35"/>
    </row>
    <row r="9" spans="1:13" x14ac:dyDescent="0.25">
      <c r="A9" s="28"/>
      <c r="B9" s="28" t="s">
        <v>44</v>
      </c>
      <c r="C9" s="32">
        <v>600</v>
      </c>
      <c r="D9" s="32">
        <v>1170</v>
      </c>
      <c r="E9" s="32"/>
      <c r="F9" s="32"/>
      <c r="G9" s="32"/>
      <c r="H9" s="32"/>
      <c r="I9" s="32"/>
      <c r="L9" s="35"/>
    </row>
    <row r="10" spans="1:13" x14ac:dyDescent="0.25">
      <c r="A10" s="28"/>
      <c r="B10" s="37" t="s">
        <v>45</v>
      </c>
      <c r="C10" s="60">
        <v>1173.93</v>
      </c>
      <c r="D10" s="60">
        <v>8565.68</v>
      </c>
      <c r="E10" s="32"/>
      <c r="F10" s="32"/>
      <c r="G10" s="32"/>
      <c r="H10" s="32"/>
      <c r="I10" s="32"/>
      <c r="L10" s="35"/>
    </row>
    <row r="11" spans="1:13" x14ac:dyDescent="0.25">
      <c r="A11" s="28"/>
      <c r="B11" s="28" t="s">
        <v>46</v>
      </c>
      <c r="C11" s="32">
        <v>465.27</v>
      </c>
      <c r="D11" s="32">
        <v>7193.91</v>
      </c>
      <c r="E11" s="32"/>
      <c r="F11" s="32"/>
      <c r="G11" s="32"/>
      <c r="H11" s="32"/>
      <c r="I11" s="32"/>
      <c r="L11" s="35"/>
    </row>
    <row r="12" spans="1:13" x14ac:dyDescent="0.25">
      <c r="A12" s="28"/>
      <c r="B12" s="28" t="s">
        <v>47</v>
      </c>
      <c r="C12" s="32">
        <v>708.66</v>
      </c>
      <c r="D12" s="32">
        <v>1371.76</v>
      </c>
      <c r="E12" s="32"/>
      <c r="F12" s="32"/>
      <c r="G12" s="32"/>
      <c r="H12" s="32"/>
      <c r="I12" s="32"/>
      <c r="L12" s="35"/>
    </row>
    <row r="13" spans="1:13" x14ac:dyDescent="0.25">
      <c r="A13" s="28"/>
      <c r="B13" s="37" t="s">
        <v>48</v>
      </c>
      <c r="C13" s="60">
        <v>19649.599999999999</v>
      </c>
      <c r="D13" s="60">
        <v>12419.05</v>
      </c>
      <c r="E13" s="32"/>
      <c r="F13" s="32"/>
      <c r="G13" s="32"/>
      <c r="H13" s="32"/>
      <c r="I13" s="32"/>
      <c r="L13" s="35"/>
      <c r="M13" s="33"/>
    </row>
    <row r="14" spans="1:13" x14ac:dyDescent="0.25">
      <c r="A14" s="28"/>
      <c r="B14" s="37" t="s">
        <v>49</v>
      </c>
      <c r="C14" s="60">
        <v>138.47999999999999</v>
      </c>
      <c r="D14" s="60">
        <v>871.63</v>
      </c>
      <c r="E14" s="32"/>
      <c r="F14" s="32"/>
      <c r="G14" s="32"/>
      <c r="H14" s="32"/>
      <c r="I14" s="32"/>
      <c r="L14" s="35"/>
    </row>
    <row r="15" spans="1:13" x14ac:dyDescent="0.25">
      <c r="A15" s="28"/>
      <c r="B15" s="37" t="s">
        <v>50</v>
      </c>
      <c r="C15" s="60">
        <v>979.26</v>
      </c>
      <c r="D15" s="60">
        <v>1375.67</v>
      </c>
      <c r="E15" s="32"/>
      <c r="F15" s="32"/>
      <c r="G15" s="32"/>
      <c r="H15" s="32"/>
      <c r="I15" s="32"/>
      <c r="L15" s="35"/>
    </row>
    <row r="16" spans="1:13" x14ac:dyDescent="0.25">
      <c r="A16" s="28"/>
      <c r="B16" s="28" t="s">
        <v>51</v>
      </c>
      <c r="C16" s="32">
        <v>417.63</v>
      </c>
      <c r="D16" s="32">
        <v>681.63</v>
      </c>
      <c r="E16" s="32"/>
      <c r="F16" s="32"/>
      <c r="G16" s="32"/>
      <c r="H16" s="32"/>
      <c r="I16" s="32"/>
      <c r="L16" s="35"/>
    </row>
    <row r="17" spans="1:12" x14ac:dyDescent="0.25">
      <c r="A17" s="28"/>
      <c r="B17" s="28" t="s">
        <v>52</v>
      </c>
      <c r="C17" s="32">
        <v>561.63</v>
      </c>
      <c r="D17" s="32">
        <v>694.03</v>
      </c>
      <c r="E17" s="32"/>
      <c r="F17" s="32"/>
      <c r="G17" s="32"/>
      <c r="H17" s="32"/>
      <c r="I17" s="32"/>
      <c r="L17" s="35"/>
    </row>
    <row r="18" spans="1:12" x14ac:dyDescent="0.25">
      <c r="A18" s="28"/>
      <c r="B18" s="37" t="s">
        <v>53</v>
      </c>
      <c r="C18" s="60">
        <v>7429.04</v>
      </c>
      <c r="D18" s="60">
        <v>7836.57</v>
      </c>
      <c r="E18" s="32"/>
      <c r="F18" s="32"/>
      <c r="G18" s="32"/>
      <c r="H18" s="32"/>
      <c r="I18" s="32"/>
      <c r="L18" s="35"/>
    </row>
    <row r="19" spans="1:12" x14ac:dyDescent="0.25">
      <c r="A19" s="28"/>
      <c r="B19" s="37" t="s">
        <v>54</v>
      </c>
      <c r="C19" s="60">
        <v>6267.75</v>
      </c>
      <c r="D19" s="60">
        <v>5485.08</v>
      </c>
      <c r="E19" s="32"/>
      <c r="F19" s="32"/>
      <c r="G19" s="32"/>
      <c r="H19" s="32"/>
      <c r="I19" s="32"/>
      <c r="L19" s="35"/>
    </row>
    <row r="20" spans="1:12" x14ac:dyDescent="0.25">
      <c r="A20" s="28"/>
      <c r="B20" s="28" t="s">
        <v>55</v>
      </c>
      <c r="C20" s="32">
        <v>2957.16</v>
      </c>
      <c r="D20" s="32">
        <v>1933.54</v>
      </c>
      <c r="E20" s="32"/>
      <c r="F20" s="32"/>
      <c r="G20" s="32"/>
      <c r="H20" s="32"/>
      <c r="I20" s="32"/>
      <c r="L20" s="35"/>
    </row>
    <row r="21" spans="1:12" x14ac:dyDescent="0.25">
      <c r="A21" s="28"/>
      <c r="B21" s="28" t="s">
        <v>56</v>
      </c>
      <c r="C21" s="32">
        <v>3310.59</v>
      </c>
      <c r="D21" s="32">
        <v>3551.54</v>
      </c>
      <c r="E21" s="32"/>
      <c r="F21" s="32"/>
      <c r="G21" s="32"/>
      <c r="H21" s="32"/>
      <c r="I21" s="32"/>
      <c r="L21" s="35"/>
    </row>
    <row r="22" spans="1:12" x14ac:dyDescent="0.25">
      <c r="A22" s="28"/>
      <c r="B22" s="28" t="s">
        <v>57</v>
      </c>
      <c r="C22" s="32">
        <v>0</v>
      </c>
      <c r="D22" s="32">
        <v>0</v>
      </c>
      <c r="E22" s="32"/>
      <c r="F22" s="32"/>
      <c r="G22" s="32"/>
      <c r="H22" s="32"/>
      <c r="I22" s="32"/>
      <c r="L22" s="35"/>
    </row>
    <row r="23" spans="1:12" x14ac:dyDescent="0.25">
      <c r="A23" s="28"/>
      <c r="B23" s="28" t="s">
        <v>58</v>
      </c>
      <c r="C23" s="32">
        <v>0</v>
      </c>
      <c r="D23" s="32">
        <v>0</v>
      </c>
      <c r="E23" s="32"/>
      <c r="F23" s="32"/>
      <c r="G23" s="32"/>
      <c r="H23" s="32"/>
      <c r="I23" s="32"/>
      <c r="L23" s="35"/>
    </row>
    <row r="24" spans="1:12" x14ac:dyDescent="0.25">
      <c r="A24" s="28"/>
      <c r="B24" s="37" t="s">
        <v>59</v>
      </c>
      <c r="C24" s="60">
        <v>11337.35</v>
      </c>
      <c r="D24" s="60">
        <v>5579.81</v>
      </c>
      <c r="E24" s="32"/>
      <c r="F24" s="32"/>
      <c r="G24" s="32"/>
      <c r="H24" s="32"/>
      <c r="I24" s="32"/>
      <c r="L24" s="35"/>
    </row>
    <row r="25" spans="1:12" x14ac:dyDescent="0.25">
      <c r="A25" s="28"/>
      <c r="B25" s="28" t="s">
        <v>60</v>
      </c>
      <c r="C25" s="32">
        <v>5334.6</v>
      </c>
      <c r="D25" s="32">
        <v>4095.02</v>
      </c>
      <c r="E25" s="32"/>
      <c r="F25" s="32"/>
      <c r="G25" s="32"/>
      <c r="H25" s="32"/>
      <c r="I25" s="32"/>
      <c r="L25" s="35"/>
    </row>
    <row r="26" spans="1:12" x14ac:dyDescent="0.25">
      <c r="A26" s="28"/>
      <c r="B26" s="28" t="s">
        <v>61</v>
      </c>
      <c r="C26" s="32">
        <v>5806.57</v>
      </c>
      <c r="D26" s="32">
        <v>1282.06</v>
      </c>
      <c r="E26" s="32"/>
      <c r="F26" s="32"/>
      <c r="G26" s="32"/>
      <c r="H26" s="32"/>
      <c r="I26" s="32"/>
      <c r="L26" s="35"/>
    </row>
    <row r="27" spans="1:12" x14ac:dyDescent="0.25">
      <c r="A27" s="28"/>
      <c r="B27" s="28" t="s">
        <v>62</v>
      </c>
      <c r="C27" s="32">
        <v>196.18</v>
      </c>
      <c r="D27" s="32">
        <v>202.73</v>
      </c>
      <c r="E27" s="32"/>
      <c r="F27" s="32"/>
      <c r="G27" s="32"/>
      <c r="H27" s="32"/>
      <c r="I27" s="32"/>
      <c r="L27" s="35"/>
    </row>
    <row r="28" spans="1:12" x14ac:dyDescent="0.25">
      <c r="A28" s="28"/>
      <c r="B28" s="37" t="s">
        <v>63</v>
      </c>
      <c r="C28" s="60">
        <v>46970.16</v>
      </c>
      <c r="D28" s="60">
        <v>51209.25</v>
      </c>
      <c r="E28" s="32"/>
      <c r="F28" s="32"/>
      <c r="G28" s="32"/>
      <c r="H28" s="32"/>
      <c r="I28" s="32"/>
      <c r="L28" s="35"/>
    </row>
    <row r="29" spans="1:12" x14ac:dyDescent="0.25">
      <c r="A29" s="28"/>
      <c r="B29" s="37" t="s">
        <v>64</v>
      </c>
      <c r="C29" s="60">
        <v>5289.21</v>
      </c>
      <c r="D29" s="60">
        <v>9476.9500000000007</v>
      </c>
      <c r="E29" s="32"/>
      <c r="F29" s="32"/>
      <c r="G29" s="32"/>
      <c r="H29" s="32"/>
      <c r="I29" s="32"/>
      <c r="L29" s="35"/>
    </row>
    <row r="30" spans="1:12" x14ac:dyDescent="0.25">
      <c r="A30" s="28"/>
      <c r="B30" s="28" t="s">
        <v>65</v>
      </c>
      <c r="C30" s="32">
        <v>4322.87</v>
      </c>
      <c r="D30" s="32">
        <v>7377.94</v>
      </c>
      <c r="E30" s="32"/>
      <c r="F30" s="32"/>
      <c r="G30" s="32"/>
      <c r="H30" s="32"/>
      <c r="I30" s="32"/>
      <c r="L30" s="35"/>
    </row>
    <row r="31" spans="1:12" x14ac:dyDescent="0.25">
      <c r="A31" s="28"/>
      <c r="B31" s="28" t="s">
        <v>66</v>
      </c>
      <c r="C31" s="32">
        <v>966.34</v>
      </c>
      <c r="D31" s="32">
        <v>2099.81</v>
      </c>
      <c r="E31" s="32"/>
      <c r="F31" s="32"/>
      <c r="G31" s="32"/>
      <c r="H31" s="32"/>
      <c r="I31" s="32"/>
      <c r="L31" s="35"/>
    </row>
    <row r="32" spans="1:12" x14ac:dyDescent="0.25">
      <c r="A32" s="28"/>
      <c r="B32" s="37" t="s">
        <v>67</v>
      </c>
      <c r="C32" s="60">
        <v>3825.38</v>
      </c>
      <c r="D32" s="60">
        <v>2526.37</v>
      </c>
      <c r="E32" s="32"/>
      <c r="F32" s="32"/>
      <c r="G32" s="32"/>
      <c r="H32" s="32"/>
      <c r="I32" s="32"/>
      <c r="L32" s="35"/>
    </row>
    <row r="33" spans="1:12" x14ac:dyDescent="0.25">
      <c r="A33" s="28"/>
      <c r="B33" s="28" t="s">
        <v>68</v>
      </c>
      <c r="C33" s="32">
        <v>0</v>
      </c>
      <c r="D33" s="32">
        <v>0</v>
      </c>
      <c r="E33" s="32"/>
      <c r="F33" s="32"/>
      <c r="G33" s="32"/>
      <c r="H33" s="32"/>
      <c r="I33" s="32"/>
      <c r="L33" s="35"/>
    </row>
    <row r="34" spans="1:12" x14ac:dyDescent="0.25">
      <c r="A34" s="28"/>
      <c r="B34" s="28" t="s">
        <v>69</v>
      </c>
      <c r="C34" s="32">
        <v>3500</v>
      </c>
      <c r="D34" s="32">
        <v>2200</v>
      </c>
      <c r="E34" s="32"/>
      <c r="F34" s="32"/>
      <c r="G34" s="32"/>
      <c r="H34" s="32"/>
      <c r="I34" s="32"/>
      <c r="L34" s="35"/>
    </row>
    <row r="35" spans="1:12" x14ac:dyDescent="0.25">
      <c r="A35" s="28"/>
      <c r="B35" s="28" t="s">
        <v>70</v>
      </c>
      <c r="C35" s="32">
        <v>325.38</v>
      </c>
      <c r="D35" s="32">
        <v>326.37</v>
      </c>
      <c r="E35" s="32"/>
      <c r="F35" s="32"/>
      <c r="G35" s="32"/>
      <c r="H35" s="32"/>
      <c r="I35" s="32"/>
      <c r="L35" s="33"/>
    </row>
    <row r="36" spans="1:12" x14ac:dyDescent="0.25">
      <c r="A36" s="28"/>
      <c r="B36" s="28"/>
      <c r="C36" s="32"/>
      <c r="D36" s="32"/>
      <c r="E36" s="32"/>
      <c r="F36" s="32"/>
      <c r="G36" s="32"/>
      <c r="H36" s="32"/>
      <c r="I36" s="32"/>
      <c r="L36" s="36"/>
    </row>
    <row r="37" spans="1:12" x14ac:dyDescent="0.25">
      <c r="A37" s="28"/>
      <c r="B37" s="37" t="s">
        <v>71</v>
      </c>
      <c r="C37" s="60">
        <v>42932.08</v>
      </c>
      <c r="D37" s="60">
        <f>SUM(D38:D44)</f>
        <v>19623.439999999999</v>
      </c>
      <c r="E37" s="32"/>
      <c r="F37" s="32"/>
      <c r="G37" s="32"/>
      <c r="H37" s="32"/>
      <c r="I37" s="32"/>
      <c r="L37" s="33"/>
    </row>
    <row r="38" spans="1:12" x14ac:dyDescent="0.25">
      <c r="A38" s="28"/>
      <c r="B38" s="28" t="s">
        <v>72</v>
      </c>
      <c r="C38" s="32">
        <v>0</v>
      </c>
      <c r="D38" s="32">
        <v>2400</v>
      </c>
      <c r="E38" s="32"/>
      <c r="F38" s="32"/>
      <c r="G38" s="32"/>
      <c r="H38" s="32"/>
      <c r="I38" s="32"/>
    </row>
    <row r="39" spans="1:12" x14ac:dyDescent="0.25">
      <c r="A39" s="28"/>
      <c r="B39" s="28" t="s">
        <v>73</v>
      </c>
      <c r="C39" s="32">
        <v>0</v>
      </c>
      <c r="D39" s="32">
        <v>504</v>
      </c>
      <c r="E39" s="32"/>
      <c r="F39" s="32"/>
      <c r="G39" s="32"/>
      <c r="H39" s="32"/>
      <c r="I39" s="32"/>
    </row>
    <row r="40" spans="1:12" x14ac:dyDescent="0.25">
      <c r="A40" s="28"/>
      <c r="B40" s="28" t="s">
        <v>74</v>
      </c>
      <c r="C40" s="32">
        <v>9146</v>
      </c>
      <c r="D40" s="32">
        <v>0</v>
      </c>
      <c r="E40" s="32"/>
      <c r="F40" s="32"/>
      <c r="G40" s="32"/>
      <c r="H40" s="32"/>
      <c r="I40" s="32"/>
    </row>
    <row r="41" spans="1:12" x14ac:dyDescent="0.25">
      <c r="A41" s="28"/>
      <c r="B41" s="28" t="s">
        <v>75</v>
      </c>
      <c r="C41" s="32">
        <v>0</v>
      </c>
      <c r="D41" s="32">
        <v>13402.64</v>
      </c>
      <c r="E41" s="32"/>
      <c r="F41" s="32"/>
      <c r="G41" s="32"/>
      <c r="H41" s="32"/>
      <c r="I41" s="32"/>
    </row>
    <row r="42" spans="1:12" x14ac:dyDescent="0.25">
      <c r="A42" s="28"/>
      <c r="B42" s="28" t="s">
        <v>76</v>
      </c>
      <c r="C42" s="32">
        <v>23107.86</v>
      </c>
      <c r="D42" s="32">
        <v>3316.8</v>
      </c>
      <c r="E42" s="32"/>
      <c r="F42" s="32"/>
      <c r="G42" s="32"/>
      <c r="H42" s="32"/>
      <c r="I42" s="32"/>
    </row>
    <row r="43" spans="1:12" x14ac:dyDescent="0.25">
      <c r="A43" s="28"/>
      <c r="B43" s="28" t="s">
        <v>65</v>
      </c>
      <c r="C43" s="32">
        <v>0</v>
      </c>
      <c r="D43" s="32">
        <v>0</v>
      </c>
      <c r="E43" s="32"/>
      <c r="F43" s="32"/>
      <c r="G43" s="32"/>
      <c r="H43" s="32"/>
      <c r="I43" s="32"/>
    </row>
    <row r="44" spans="1:12" x14ac:dyDescent="0.25">
      <c r="A44" s="28"/>
      <c r="B44" s="28" t="s">
        <v>66</v>
      </c>
      <c r="C44" s="32">
        <v>10678.22</v>
      </c>
      <c r="D44" s="32">
        <v>0</v>
      </c>
      <c r="E44" s="32"/>
      <c r="F44" s="32"/>
      <c r="G44" s="32"/>
      <c r="H44" s="32"/>
      <c r="I44" s="32"/>
    </row>
    <row r="45" spans="1:12" x14ac:dyDescent="0.25">
      <c r="A45" s="28"/>
      <c r="B45" s="28"/>
      <c r="C45" s="32"/>
      <c r="D45" s="32"/>
      <c r="E45" s="32"/>
      <c r="F45" s="32"/>
      <c r="G45" s="32"/>
      <c r="H45" s="32"/>
      <c r="I45" s="32"/>
    </row>
    <row r="46" spans="1:12" x14ac:dyDescent="0.25">
      <c r="A46" s="28" t="s">
        <v>37</v>
      </c>
      <c r="B46" s="44" t="s">
        <v>38</v>
      </c>
      <c r="C46" s="46">
        <v>2013</v>
      </c>
      <c r="D46" s="46">
        <v>2014</v>
      </c>
      <c r="E46" s="46">
        <v>2015</v>
      </c>
      <c r="F46" s="46">
        <v>2015</v>
      </c>
      <c r="G46" s="46">
        <v>2016</v>
      </c>
      <c r="H46" s="46">
        <v>2017</v>
      </c>
      <c r="I46" s="46">
        <v>2018</v>
      </c>
    </row>
    <row r="47" spans="1:12" x14ac:dyDescent="0.25">
      <c r="A47" s="28"/>
      <c r="B47" s="42" t="s">
        <v>77</v>
      </c>
      <c r="C47" s="43"/>
      <c r="D47" s="43"/>
      <c r="E47" s="43">
        <f t="shared" ref="E47" si="0">SUM(E48:E87)</f>
        <v>105730</v>
      </c>
      <c r="F47" s="43">
        <f t="shared" ref="F47:I47" si="1">SUM(F48:F87)</f>
        <v>89929.260000000024</v>
      </c>
      <c r="G47" s="43">
        <f>SUM(G48:G87)</f>
        <v>109400</v>
      </c>
      <c r="H47" s="43">
        <f t="shared" si="1"/>
        <v>108250</v>
      </c>
      <c r="I47" s="43">
        <f t="shared" si="1"/>
        <v>108250</v>
      </c>
    </row>
    <row r="48" spans="1:12" x14ac:dyDescent="0.25">
      <c r="A48" s="28">
        <v>41</v>
      </c>
      <c r="B48" s="28" t="s">
        <v>78</v>
      </c>
      <c r="C48" s="32"/>
      <c r="D48" s="32"/>
      <c r="E48" s="32">
        <v>41000</v>
      </c>
      <c r="F48" s="32">
        <v>36266.43</v>
      </c>
      <c r="G48" s="32">
        <v>42000</v>
      </c>
      <c r="H48" s="32">
        <v>42000</v>
      </c>
      <c r="I48" s="32">
        <v>42000</v>
      </c>
    </row>
    <row r="49" spans="1:9" x14ac:dyDescent="0.25">
      <c r="A49" s="28">
        <v>41</v>
      </c>
      <c r="B49" s="28" t="s">
        <v>79</v>
      </c>
      <c r="C49" s="32"/>
      <c r="D49" s="32"/>
      <c r="E49" s="32">
        <v>5500</v>
      </c>
      <c r="F49" s="32">
        <v>4463.82</v>
      </c>
      <c r="G49" s="32">
        <v>6000</v>
      </c>
      <c r="H49" s="32">
        <v>6000</v>
      </c>
      <c r="I49" s="32">
        <v>6000</v>
      </c>
    </row>
    <row r="50" spans="1:9" x14ac:dyDescent="0.25">
      <c r="A50" s="28">
        <v>41</v>
      </c>
      <c r="B50" s="28" t="s">
        <v>80</v>
      </c>
      <c r="C50" s="32"/>
      <c r="D50" s="32"/>
      <c r="E50" s="32">
        <v>3600</v>
      </c>
      <c r="F50" s="32">
        <v>2016.6</v>
      </c>
      <c r="G50" s="32">
        <v>4500</v>
      </c>
      <c r="H50" s="32">
        <v>4500</v>
      </c>
      <c r="I50" s="32">
        <v>4500</v>
      </c>
    </row>
    <row r="51" spans="1:9" x14ac:dyDescent="0.25">
      <c r="A51" s="28">
        <v>41</v>
      </c>
      <c r="B51" s="28" t="s">
        <v>81</v>
      </c>
      <c r="C51" s="32"/>
      <c r="D51" s="32"/>
      <c r="E51" s="32">
        <v>5000</v>
      </c>
      <c r="F51" s="32">
        <v>4514.2</v>
      </c>
      <c r="G51" s="32">
        <v>5300</v>
      </c>
      <c r="H51" s="32">
        <v>5300</v>
      </c>
      <c r="I51" s="32">
        <v>5300</v>
      </c>
    </row>
    <row r="52" spans="1:9" x14ac:dyDescent="0.25">
      <c r="A52" s="28">
        <v>41</v>
      </c>
      <c r="B52" s="28" t="s">
        <v>82</v>
      </c>
      <c r="C52" s="32"/>
      <c r="D52" s="32"/>
      <c r="E52" s="32">
        <v>230</v>
      </c>
      <c r="F52" s="32">
        <v>158.58000000000001</v>
      </c>
      <c r="G52" s="32">
        <v>200</v>
      </c>
      <c r="H52" s="32">
        <v>200</v>
      </c>
      <c r="I52" s="32">
        <v>200</v>
      </c>
    </row>
    <row r="53" spans="1:9" x14ac:dyDescent="0.25">
      <c r="A53" s="28">
        <v>41</v>
      </c>
      <c r="B53" s="28" t="s">
        <v>83</v>
      </c>
      <c r="C53" s="32"/>
      <c r="D53" s="32"/>
      <c r="E53" s="32">
        <v>700</v>
      </c>
      <c r="F53" s="32">
        <v>638.36</v>
      </c>
      <c r="G53" s="32">
        <v>750</v>
      </c>
      <c r="H53" s="32">
        <v>750</v>
      </c>
      <c r="I53" s="32">
        <v>750</v>
      </c>
    </row>
    <row r="54" spans="1:9" x14ac:dyDescent="0.25">
      <c r="A54" s="28">
        <v>41</v>
      </c>
      <c r="B54" s="28" t="s">
        <v>84</v>
      </c>
      <c r="C54" s="32"/>
      <c r="D54" s="32"/>
      <c r="E54" s="32">
        <v>7800</v>
      </c>
      <c r="F54" s="32">
        <v>6785.28</v>
      </c>
      <c r="G54" s="32">
        <v>8300</v>
      </c>
      <c r="H54" s="32">
        <v>8300</v>
      </c>
      <c r="I54" s="32">
        <v>8300</v>
      </c>
    </row>
    <row r="55" spans="1:9" x14ac:dyDescent="0.25">
      <c r="A55" s="28">
        <v>41</v>
      </c>
      <c r="B55" s="28" t="s">
        <v>85</v>
      </c>
      <c r="C55" s="32"/>
      <c r="D55" s="32"/>
      <c r="E55" s="32">
        <v>400</v>
      </c>
      <c r="F55" s="32">
        <v>387.17</v>
      </c>
      <c r="G55" s="32">
        <v>480</v>
      </c>
      <c r="H55" s="32">
        <v>480</v>
      </c>
      <c r="I55" s="32">
        <v>480</v>
      </c>
    </row>
    <row r="56" spans="1:9" x14ac:dyDescent="0.25">
      <c r="A56" s="28">
        <v>41</v>
      </c>
      <c r="B56" s="28" t="s">
        <v>86</v>
      </c>
      <c r="C56" s="32"/>
      <c r="D56" s="32"/>
      <c r="E56" s="32">
        <v>1500</v>
      </c>
      <c r="F56" s="32">
        <v>1391.19</v>
      </c>
      <c r="G56" s="32">
        <v>1650</v>
      </c>
      <c r="H56" s="32">
        <v>1650</v>
      </c>
      <c r="I56" s="32">
        <v>1650</v>
      </c>
    </row>
    <row r="57" spans="1:9" x14ac:dyDescent="0.25">
      <c r="A57" s="28">
        <v>41</v>
      </c>
      <c r="B57" s="28" t="s">
        <v>87</v>
      </c>
      <c r="C57" s="32"/>
      <c r="D57" s="32"/>
      <c r="E57" s="32">
        <v>500</v>
      </c>
      <c r="F57" s="32">
        <v>448.44</v>
      </c>
      <c r="G57" s="32">
        <v>520</v>
      </c>
      <c r="H57" s="32">
        <v>520</v>
      </c>
      <c r="I57" s="32">
        <v>520</v>
      </c>
    </row>
    <row r="58" spans="1:9" x14ac:dyDescent="0.25">
      <c r="A58" s="28">
        <v>41</v>
      </c>
      <c r="B58" s="28" t="s">
        <v>88</v>
      </c>
      <c r="C58" s="32"/>
      <c r="D58" s="32"/>
      <c r="E58" s="32">
        <v>2500</v>
      </c>
      <c r="F58" s="32">
        <v>2301.8200000000002</v>
      </c>
      <c r="G58" s="32">
        <v>2800</v>
      </c>
      <c r="H58" s="32">
        <v>2800</v>
      </c>
      <c r="I58" s="32">
        <v>2800</v>
      </c>
    </row>
    <row r="59" spans="1:9" x14ac:dyDescent="0.25">
      <c r="A59" s="28">
        <v>41</v>
      </c>
      <c r="B59" s="28" t="s">
        <v>89</v>
      </c>
      <c r="C59" s="32"/>
      <c r="D59" s="32"/>
      <c r="E59" s="32">
        <v>800</v>
      </c>
      <c r="F59" s="32">
        <v>630.99</v>
      </c>
      <c r="G59" s="32">
        <v>750</v>
      </c>
      <c r="H59" s="32">
        <v>750</v>
      </c>
      <c r="I59" s="32">
        <v>750</v>
      </c>
    </row>
    <row r="60" spans="1:9" x14ac:dyDescent="0.25">
      <c r="A60" s="28">
        <v>41</v>
      </c>
      <c r="B60" s="28" t="s">
        <v>90</v>
      </c>
      <c r="C60" s="32"/>
      <c r="D60" s="32"/>
      <c r="E60" s="32">
        <v>1400</v>
      </c>
      <c r="F60" s="32">
        <v>1231.3900000000001</v>
      </c>
      <c r="G60" s="32">
        <v>1400</v>
      </c>
      <c r="H60" s="32">
        <v>1400</v>
      </c>
      <c r="I60" s="32">
        <v>1400</v>
      </c>
    </row>
    <row r="61" spans="1:9" x14ac:dyDescent="0.25">
      <c r="A61" s="28">
        <v>41</v>
      </c>
      <c r="B61" s="28" t="s">
        <v>91</v>
      </c>
      <c r="C61" s="32"/>
      <c r="D61" s="32"/>
      <c r="E61" s="32">
        <v>1000</v>
      </c>
      <c r="F61" s="32">
        <v>1000</v>
      </c>
      <c r="G61" s="32">
        <v>1000</v>
      </c>
      <c r="H61" s="32">
        <v>1000</v>
      </c>
      <c r="I61" s="32">
        <v>1000</v>
      </c>
    </row>
    <row r="62" spans="1:9" x14ac:dyDescent="0.25">
      <c r="A62" s="28">
        <v>41</v>
      </c>
      <c r="B62" s="28" t="s">
        <v>92</v>
      </c>
      <c r="C62" s="32"/>
      <c r="D62" s="32"/>
      <c r="E62" s="32">
        <v>2700</v>
      </c>
      <c r="F62" s="32">
        <v>3310.27</v>
      </c>
      <c r="G62" s="32">
        <v>3450</v>
      </c>
      <c r="H62" s="32">
        <v>3300</v>
      </c>
      <c r="I62" s="32">
        <v>3300</v>
      </c>
    </row>
    <row r="63" spans="1:9" x14ac:dyDescent="0.25">
      <c r="A63" s="28">
        <v>41</v>
      </c>
      <c r="B63" s="28" t="s">
        <v>93</v>
      </c>
      <c r="C63" s="32"/>
      <c r="D63" s="32"/>
      <c r="E63" s="32">
        <v>200</v>
      </c>
      <c r="F63" s="32">
        <v>49.32</v>
      </c>
      <c r="G63" s="32">
        <v>200</v>
      </c>
      <c r="H63" s="32">
        <v>200</v>
      </c>
      <c r="I63" s="32">
        <v>200</v>
      </c>
    </row>
    <row r="64" spans="1:9" x14ac:dyDescent="0.25">
      <c r="A64" s="28">
        <v>41</v>
      </c>
      <c r="B64" s="28" t="s">
        <v>94</v>
      </c>
      <c r="C64" s="32"/>
      <c r="D64" s="32"/>
      <c r="E64" s="32">
        <v>2100</v>
      </c>
      <c r="F64" s="32">
        <v>1564.44</v>
      </c>
      <c r="G64" s="32">
        <v>1800</v>
      </c>
      <c r="H64" s="32">
        <v>1800</v>
      </c>
      <c r="I64" s="32">
        <v>1800</v>
      </c>
    </row>
    <row r="65" spans="1:9" x14ac:dyDescent="0.25">
      <c r="A65" s="28">
        <v>41</v>
      </c>
      <c r="B65" s="28" t="s">
        <v>95</v>
      </c>
      <c r="C65" s="32"/>
      <c r="D65" s="32"/>
      <c r="E65" s="32">
        <v>1400</v>
      </c>
      <c r="F65" s="32">
        <v>157.19999999999999</v>
      </c>
      <c r="G65" s="32">
        <v>1400</v>
      </c>
      <c r="H65" s="32">
        <v>1400</v>
      </c>
      <c r="I65" s="32">
        <v>1400</v>
      </c>
    </row>
    <row r="66" spans="1:9" x14ac:dyDescent="0.25">
      <c r="A66" s="28">
        <v>41</v>
      </c>
      <c r="B66" s="28" t="s">
        <v>96</v>
      </c>
      <c r="C66" s="32"/>
      <c r="D66" s="32"/>
      <c r="E66" s="32">
        <v>1000</v>
      </c>
      <c r="F66" s="32">
        <v>999.05</v>
      </c>
      <c r="G66" s="32">
        <v>500</v>
      </c>
      <c r="H66" s="32">
        <v>500</v>
      </c>
      <c r="I66" s="32">
        <v>500</v>
      </c>
    </row>
    <row r="67" spans="1:9" x14ac:dyDescent="0.25">
      <c r="A67" s="28">
        <v>41</v>
      </c>
      <c r="B67" s="28" t="s">
        <v>97</v>
      </c>
      <c r="C67" s="32"/>
      <c r="D67" s="32"/>
      <c r="E67" s="32">
        <v>500</v>
      </c>
      <c r="F67" s="32">
        <v>349</v>
      </c>
      <c r="G67" s="32">
        <v>300</v>
      </c>
      <c r="H67" s="32">
        <v>300</v>
      </c>
      <c r="I67" s="32">
        <v>300</v>
      </c>
    </row>
    <row r="68" spans="1:9" x14ac:dyDescent="0.25">
      <c r="A68" s="28">
        <v>41</v>
      </c>
      <c r="B68" s="28" t="s">
        <v>98</v>
      </c>
      <c r="C68" s="32"/>
      <c r="D68" s="32"/>
      <c r="E68" s="32">
        <v>1500</v>
      </c>
      <c r="F68" s="32">
        <v>1342.6</v>
      </c>
      <c r="G68" s="32">
        <v>1400</v>
      </c>
      <c r="H68" s="32">
        <v>1400</v>
      </c>
      <c r="I68" s="32">
        <v>1400</v>
      </c>
    </row>
    <row r="69" spans="1:9" x14ac:dyDescent="0.25">
      <c r="A69" s="28">
        <v>41</v>
      </c>
      <c r="B69" s="28" t="s">
        <v>99</v>
      </c>
      <c r="C69" s="32"/>
      <c r="D69" s="32"/>
      <c r="E69" s="32">
        <v>200</v>
      </c>
      <c r="F69" s="32">
        <v>148.9</v>
      </c>
      <c r="G69" s="32">
        <v>200</v>
      </c>
      <c r="H69" s="32">
        <v>200</v>
      </c>
      <c r="I69" s="32">
        <v>200</v>
      </c>
    </row>
    <row r="70" spans="1:9" x14ac:dyDescent="0.25">
      <c r="A70" s="28">
        <v>41</v>
      </c>
      <c r="B70" s="28" t="s">
        <v>100</v>
      </c>
      <c r="C70" s="32"/>
      <c r="D70" s="32"/>
      <c r="E70" s="32">
        <v>950</v>
      </c>
      <c r="F70" s="32">
        <v>1310.74</v>
      </c>
      <c r="G70" s="32">
        <v>1000</v>
      </c>
      <c r="H70" s="32">
        <v>1000</v>
      </c>
      <c r="I70" s="32">
        <v>1000</v>
      </c>
    </row>
    <row r="71" spans="1:9" x14ac:dyDescent="0.25">
      <c r="A71" s="28">
        <v>41</v>
      </c>
      <c r="B71" s="28" t="s">
        <v>101</v>
      </c>
      <c r="C71" s="32"/>
      <c r="D71" s="32"/>
      <c r="E71" s="32">
        <v>300</v>
      </c>
      <c r="F71" s="32">
        <v>255.77</v>
      </c>
      <c r="G71" s="32">
        <v>300</v>
      </c>
      <c r="H71" s="32">
        <v>300</v>
      </c>
      <c r="I71" s="32">
        <v>300</v>
      </c>
    </row>
    <row r="72" spans="1:9" x14ac:dyDescent="0.25">
      <c r="A72" s="28">
        <v>41</v>
      </c>
      <c r="B72" s="28" t="s">
        <v>102</v>
      </c>
      <c r="C72" s="32"/>
      <c r="D72" s="32"/>
      <c r="E72" s="32">
        <v>300</v>
      </c>
      <c r="F72" s="32">
        <v>184.02</v>
      </c>
      <c r="G72" s="32">
        <v>200</v>
      </c>
      <c r="H72" s="32">
        <v>200</v>
      </c>
      <c r="I72" s="32">
        <v>200</v>
      </c>
    </row>
    <row r="73" spans="1:9" x14ac:dyDescent="0.25">
      <c r="A73" s="28">
        <v>41</v>
      </c>
      <c r="B73" s="28" t="s">
        <v>103</v>
      </c>
      <c r="C73" s="32"/>
      <c r="D73" s="32"/>
      <c r="E73" s="32">
        <v>400</v>
      </c>
      <c r="F73" s="32">
        <v>315.16000000000003</v>
      </c>
      <c r="G73" s="32">
        <v>400</v>
      </c>
      <c r="H73" s="32">
        <v>400</v>
      </c>
      <c r="I73" s="32">
        <v>400</v>
      </c>
    </row>
    <row r="74" spans="1:9" x14ac:dyDescent="0.25">
      <c r="A74" s="28">
        <v>41</v>
      </c>
      <c r="B74" s="28" t="s">
        <v>104</v>
      </c>
      <c r="C74" s="32"/>
      <c r="D74" s="32"/>
      <c r="E74" s="32">
        <v>2550</v>
      </c>
      <c r="F74" s="32">
        <v>55</v>
      </c>
      <c r="G74" s="32">
        <v>4000</v>
      </c>
      <c r="H74" s="32">
        <v>4000</v>
      </c>
      <c r="I74" s="32">
        <v>4000</v>
      </c>
    </row>
    <row r="75" spans="1:9" x14ac:dyDescent="0.25">
      <c r="A75" s="28">
        <v>41</v>
      </c>
      <c r="B75" s="28" t="s">
        <v>105</v>
      </c>
      <c r="C75" s="32"/>
      <c r="D75" s="32"/>
      <c r="E75" s="32">
        <v>2000</v>
      </c>
      <c r="F75" s="32">
        <v>1298.5</v>
      </c>
      <c r="G75" s="32">
        <v>1500</v>
      </c>
      <c r="H75" s="32">
        <v>1500</v>
      </c>
      <c r="I75" s="32">
        <v>1500</v>
      </c>
    </row>
    <row r="76" spans="1:9" x14ac:dyDescent="0.25">
      <c r="A76" s="28">
        <v>41</v>
      </c>
      <c r="B76" s="28" t="s">
        <v>106</v>
      </c>
      <c r="C76" s="32"/>
      <c r="D76" s="32"/>
      <c r="E76" s="32">
        <v>1050</v>
      </c>
      <c r="F76" s="32">
        <v>1023</v>
      </c>
      <c r="G76" s="32">
        <v>500</v>
      </c>
      <c r="H76" s="32">
        <v>500</v>
      </c>
      <c r="I76" s="32">
        <v>500</v>
      </c>
    </row>
    <row r="77" spans="1:9" x14ac:dyDescent="0.25">
      <c r="A77" s="28">
        <v>41</v>
      </c>
      <c r="B77" s="28" t="s">
        <v>107</v>
      </c>
      <c r="C77" s="32"/>
      <c r="D77" s="32"/>
      <c r="E77" s="32">
        <v>300</v>
      </c>
      <c r="F77" s="32">
        <v>305.85000000000002</v>
      </c>
      <c r="G77" s="32">
        <v>300</v>
      </c>
      <c r="H77" s="32">
        <v>300</v>
      </c>
      <c r="I77" s="32">
        <v>300</v>
      </c>
    </row>
    <row r="78" spans="1:9" x14ac:dyDescent="0.25">
      <c r="A78" s="28">
        <v>41</v>
      </c>
      <c r="B78" s="28" t="s">
        <v>108</v>
      </c>
      <c r="C78" s="32"/>
      <c r="D78" s="32"/>
      <c r="E78" s="32">
        <v>2000</v>
      </c>
      <c r="F78" s="32">
        <v>3284</v>
      </c>
      <c r="G78" s="32">
        <v>2000</v>
      </c>
      <c r="H78" s="32">
        <v>2000</v>
      </c>
      <c r="I78" s="32">
        <v>2000</v>
      </c>
    </row>
    <row r="79" spans="1:9" x14ac:dyDescent="0.25">
      <c r="A79" s="28">
        <v>41</v>
      </c>
      <c r="B79" s="28" t="s">
        <v>109</v>
      </c>
      <c r="C79" s="32"/>
      <c r="D79" s="32"/>
      <c r="E79" s="32">
        <v>1200</v>
      </c>
      <c r="F79" s="32">
        <v>878.59</v>
      </c>
      <c r="G79" s="32">
        <v>1000</v>
      </c>
      <c r="H79" s="32">
        <v>1000</v>
      </c>
      <c r="I79" s="32">
        <v>1000</v>
      </c>
    </row>
    <row r="80" spans="1:9" x14ac:dyDescent="0.25">
      <c r="A80" s="28">
        <v>41</v>
      </c>
      <c r="B80" s="28" t="s">
        <v>110</v>
      </c>
      <c r="C80" s="32"/>
      <c r="D80" s="32"/>
      <c r="E80" s="32">
        <v>2000</v>
      </c>
      <c r="F80" s="32">
        <v>2313.9</v>
      </c>
      <c r="G80" s="32">
        <v>2400</v>
      </c>
      <c r="H80" s="32">
        <v>2400</v>
      </c>
      <c r="I80" s="32">
        <v>2400</v>
      </c>
    </row>
    <row r="81" spans="1:9" x14ac:dyDescent="0.25">
      <c r="A81" s="28">
        <v>41</v>
      </c>
      <c r="B81" s="28" t="s">
        <v>111</v>
      </c>
      <c r="C81" s="32"/>
      <c r="D81" s="32"/>
      <c r="E81" s="32">
        <v>700</v>
      </c>
      <c r="F81" s="32">
        <v>711.86</v>
      </c>
      <c r="G81" s="32">
        <v>700</v>
      </c>
      <c r="H81" s="32">
        <v>700</v>
      </c>
      <c r="I81" s="32">
        <v>700</v>
      </c>
    </row>
    <row r="82" spans="1:9" x14ac:dyDescent="0.25">
      <c r="A82" s="28">
        <v>41</v>
      </c>
      <c r="B82" s="28" t="s">
        <v>112</v>
      </c>
      <c r="C82" s="32"/>
      <c r="D82" s="32"/>
      <c r="E82" s="32">
        <v>500</v>
      </c>
      <c r="F82" s="32">
        <v>484.08</v>
      </c>
      <c r="G82" s="32">
        <v>300</v>
      </c>
      <c r="H82" s="32">
        <v>300</v>
      </c>
      <c r="I82" s="32">
        <v>300</v>
      </c>
    </row>
    <row r="83" spans="1:9" x14ac:dyDescent="0.25">
      <c r="A83" s="28">
        <v>41</v>
      </c>
      <c r="B83" s="28" t="s">
        <v>113</v>
      </c>
      <c r="C83" s="32"/>
      <c r="D83" s="32"/>
      <c r="E83" s="32">
        <v>1200</v>
      </c>
      <c r="F83" s="32">
        <v>0</v>
      </c>
      <c r="G83" s="32">
        <v>1200</v>
      </c>
      <c r="H83" s="32">
        <v>1200</v>
      </c>
      <c r="I83" s="32">
        <v>1200</v>
      </c>
    </row>
    <row r="84" spans="1:9" x14ac:dyDescent="0.25">
      <c r="A84" s="28">
        <v>41</v>
      </c>
      <c r="B84" s="28" t="s">
        <v>114</v>
      </c>
      <c r="C84" s="32"/>
      <c r="D84" s="32"/>
      <c r="E84" s="32">
        <v>5000</v>
      </c>
      <c r="F84" s="32">
        <v>5699.02</v>
      </c>
      <c r="G84" s="32">
        <v>5000</v>
      </c>
      <c r="H84" s="32">
        <v>5000</v>
      </c>
      <c r="I84" s="32">
        <v>5000</v>
      </c>
    </row>
    <row r="85" spans="1:9" x14ac:dyDescent="0.25">
      <c r="A85" s="28">
        <v>41</v>
      </c>
      <c r="B85" s="28" t="s">
        <v>115</v>
      </c>
      <c r="C85" s="32"/>
      <c r="D85" s="32"/>
      <c r="E85" s="32">
        <v>2000</v>
      </c>
      <c r="F85" s="32">
        <v>208.14</v>
      </c>
      <c r="G85" s="32">
        <v>2000</v>
      </c>
      <c r="H85" s="32">
        <v>1000</v>
      </c>
      <c r="I85" s="32">
        <v>1000</v>
      </c>
    </row>
    <row r="86" spans="1:9" x14ac:dyDescent="0.25">
      <c r="A86" s="28">
        <v>41</v>
      </c>
      <c r="B86" s="28" t="s">
        <v>116</v>
      </c>
      <c r="C86" s="32"/>
      <c r="D86" s="32"/>
      <c r="E86" s="32">
        <v>1350</v>
      </c>
      <c r="F86" s="32">
        <v>1337.28</v>
      </c>
      <c r="G86" s="32">
        <v>1300</v>
      </c>
      <c r="H86" s="32">
        <v>1300</v>
      </c>
      <c r="I86" s="32">
        <v>1300</v>
      </c>
    </row>
    <row r="87" spans="1:9" x14ac:dyDescent="0.25">
      <c r="A87" s="28">
        <v>41</v>
      </c>
      <c r="B87" s="28" t="s">
        <v>117</v>
      </c>
      <c r="C87" s="32"/>
      <c r="D87" s="32"/>
      <c r="E87" s="32">
        <v>400</v>
      </c>
      <c r="F87" s="32">
        <v>109.3</v>
      </c>
      <c r="G87" s="32">
        <v>400</v>
      </c>
      <c r="H87" s="32">
        <v>400</v>
      </c>
      <c r="I87" s="32">
        <v>400</v>
      </c>
    </row>
    <row r="88" spans="1:9" x14ac:dyDescent="0.25">
      <c r="A88" s="28"/>
      <c r="B88" s="28"/>
      <c r="C88" s="32"/>
      <c r="D88" s="32"/>
      <c r="E88" s="32"/>
      <c r="F88" s="32"/>
      <c r="G88" s="32"/>
      <c r="H88" s="32"/>
      <c r="I88" s="32"/>
    </row>
    <row r="89" spans="1:9" x14ac:dyDescent="0.25">
      <c r="A89" s="28"/>
      <c r="B89" s="42" t="s">
        <v>118</v>
      </c>
      <c r="C89" s="43"/>
      <c r="D89" s="43"/>
      <c r="E89" s="43">
        <f t="shared" ref="E89:I89" si="2">SUM(E90)</f>
        <v>700</v>
      </c>
      <c r="F89" s="43">
        <f t="shared" si="2"/>
        <v>1138.9000000000001</v>
      </c>
      <c r="G89" s="43">
        <f t="shared" si="2"/>
        <v>800</v>
      </c>
      <c r="H89" s="43">
        <f t="shared" si="2"/>
        <v>800</v>
      </c>
      <c r="I89" s="43">
        <f t="shared" si="2"/>
        <v>800</v>
      </c>
    </row>
    <row r="90" spans="1:9" x14ac:dyDescent="0.25">
      <c r="A90" s="28">
        <v>41</v>
      </c>
      <c r="B90" s="28" t="s">
        <v>119</v>
      </c>
      <c r="C90" s="32"/>
      <c r="D90" s="32"/>
      <c r="E90" s="32">
        <v>700</v>
      </c>
      <c r="F90" s="32">
        <v>1138.9000000000001</v>
      </c>
      <c r="G90" s="32">
        <v>800</v>
      </c>
      <c r="H90" s="32">
        <v>800</v>
      </c>
      <c r="I90" s="32">
        <v>800</v>
      </c>
    </row>
    <row r="91" spans="1:9" x14ac:dyDescent="0.25">
      <c r="A91" s="28"/>
      <c r="B91" s="28"/>
      <c r="C91" s="32"/>
      <c r="D91" s="32"/>
      <c r="E91" s="32"/>
      <c r="F91" s="32"/>
      <c r="G91" s="32"/>
      <c r="H91" s="32"/>
      <c r="I91" s="32"/>
    </row>
    <row r="92" spans="1:9" x14ac:dyDescent="0.25">
      <c r="A92" s="28"/>
      <c r="B92" s="42" t="s">
        <v>120</v>
      </c>
      <c r="C92" s="43"/>
      <c r="D92" s="43"/>
      <c r="E92" s="43">
        <f t="shared" ref="E92" si="3">SUM(E93:E99)</f>
        <v>244150</v>
      </c>
      <c r="F92" s="43">
        <f t="shared" ref="F92:I92" si="4">SUM(F93:F99)</f>
        <v>231668.1</v>
      </c>
      <c r="G92" s="43">
        <f>SUM(G93:G99)</f>
        <v>7500</v>
      </c>
      <c r="H92" s="43">
        <f t="shared" si="4"/>
        <v>13500</v>
      </c>
      <c r="I92" s="43">
        <f t="shared" si="4"/>
        <v>13500</v>
      </c>
    </row>
    <row r="93" spans="1:9" x14ac:dyDescent="0.25">
      <c r="A93" s="28">
        <v>41</v>
      </c>
      <c r="B93" s="28" t="s">
        <v>121</v>
      </c>
      <c r="C93" s="32"/>
      <c r="D93" s="32"/>
      <c r="E93" s="32">
        <v>500</v>
      </c>
      <c r="F93" s="32">
        <v>0</v>
      </c>
      <c r="G93" s="32">
        <v>500</v>
      </c>
      <c r="H93" s="32">
        <v>500</v>
      </c>
      <c r="I93" s="32">
        <v>500</v>
      </c>
    </row>
    <row r="94" spans="1:9" x14ac:dyDescent="0.25">
      <c r="A94" s="28">
        <v>41</v>
      </c>
      <c r="B94" s="28" t="s">
        <v>122</v>
      </c>
      <c r="C94" s="32"/>
      <c r="D94" s="32"/>
      <c r="E94" s="32">
        <v>1000</v>
      </c>
      <c r="F94" s="32">
        <v>0</v>
      </c>
      <c r="G94" s="32">
        <v>500</v>
      </c>
      <c r="H94" s="32">
        <v>1000</v>
      </c>
      <c r="I94" s="32">
        <v>1000</v>
      </c>
    </row>
    <row r="95" spans="1:9" x14ac:dyDescent="0.25">
      <c r="A95" s="28">
        <v>41</v>
      </c>
      <c r="B95" s="28" t="s">
        <v>181</v>
      </c>
      <c r="C95" s="32"/>
      <c r="D95" s="32"/>
      <c r="E95" s="32">
        <v>0</v>
      </c>
      <c r="F95" s="32">
        <v>833.67</v>
      </c>
      <c r="G95" s="32">
        <v>0</v>
      </c>
      <c r="H95" s="32">
        <v>0</v>
      </c>
      <c r="I95" s="32">
        <v>0</v>
      </c>
    </row>
    <row r="96" spans="1:9" x14ac:dyDescent="0.25">
      <c r="A96" s="28" t="s">
        <v>123</v>
      </c>
      <c r="B96" s="28" t="s">
        <v>186</v>
      </c>
      <c r="C96" s="32"/>
      <c r="D96" s="32"/>
      <c r="E96" s="32">
        <v>0</v>
      </c>
      <c r="F96" s="32">
        <v>688.2</v>
      </c>
      <c r="G96" s="32">
        <v>5500</v>
      </c>
      <c r="H96" s="32">
        <v>0</v>
      </c>
      <c r="I96" s="32">
        <v>0</v>
      </c>
    </row>
    <row r="97" spans="1:12" x14ac:dyDescent="0.25">
      <c r="A97" s="28" t="s">
        <v>123</v>
      </c>
      <c r="B97" s="28" t="s">
        <v>185</v>
      </c>
      <c r="C97" s="32"/>
      <c r="D97" s="32"/>
      <c r="E97" s="32">
        <v>0</v>
      </c>
      <c r="F97" s="32">
        <v>0</v>
      </c>
      <c r="G97" s="32">
        <v>1000</v>
      </c>
      <c r="H97" s="32">
        <v>0</v>
      </c>
      <c r="I97" s="32">
        <v>0</v>
      </c>
    </row>
    <row r="98" spans="1:12" x14ac:dyDescent="0.25">
      <c r="A98" s="28" t="s">
        <v>123</v>
      </c>
      <c r="B98" s="28" t="s">
        <v>124</v>
      </c>
      <c r="C98" s="32"/>
      <c r="D98" s="32"/>
      <c r="E98" s="32">
        <v>7800</v>
      </c>
      <c r="F98" s="32">
        <v>7772.32</v>
      </c>
      <c r="G98" s="32">
        <v>0</v>
      </c>
      <c r="H98" s="32">
        <v>12000</v>
      </c>
      <c r="I98" s="32">
        <v>12000</v>
      </c>
    </row>
    <row r="99" spans="1:12" x14ac:dyDescent="0.25">
      <c r="A99" s="28" t="s">
        <v>125</v>
      </c>
      <c r="B99" s="28" t="s">
        <v>124</v>
      </c>
      <c r="C99" s="32"/>
      <c r="D99" s="32"/>
      <c r="E99" s="32">
        <v>234850</v>
      </c>
      <c r="F99" s="32">
        <v>222373.91</v>
      </c>
      <c r="G99" s="32">
        <v>0</v>
      </c>
      <c r="H99" s="32">
        <v>0</v>
      </c>
      <c r="I99" s="32">
        <v>0</v>
      </c>
    </row>
    <row r="100" spans="1:12" x14ac:dyDescent="0.25">
      <c r="A100" s="28"/>
      <c r="B100" s="28"/>
      <c r="C100" s="32"/>
      <c r="D100" s="32"/>
      <c r="E100" s="32"/>
      <c r="F100" s="32"/>
      <c r="G100" s="32"/>
      <c r="H100" s="32"/>
      <c r="I100" s="32"/>
    </row>
    <row r="101" spans="1:12" x14ac:dyDescent="0.25">
      <c r="A101" s="28"/>
      <c r="B101" s="42" t="s">
        <v>126</v>
      </c>
      <c r="C101" s="43"/>
      <c r="D101" s="43"/>
      <c r="E101" s="43">
        <f t="shared" ref="E101" si="5">SUM(E102:E104)</f>
        <v>13150</v>
      </c>
      <c r="F101" s="43">
        <f t="shared" ref="F101:I101" si="6">SUM(F102:F104)</f>
        <v>12181.79</v>
      </c>
      <c r="G101" s="43">
        <f>SUM(G102:G104)</f>
        <v>13800</v>
      </c>
      <c r="H101" s="43">
        <f t="shared" si="6"/>
        <v>14000</v>
      </c>
      <c r="I101" s="43">
        <f t="shared" si="6"/>
        <v>14000</v>
      </c>
    </row>
    <row r="102" spans="1:12" x14ac:dyDescent="0.25">
      <c r="A102" s="28">
        <v>41</v>
      </c>
      <c r="B102" s="28" t="s">
        <v>127</v>
      </c>
      <c r="C102" s="32"/>
      <c r="D102" s="32"/>
      <c r="E102" s="32">
        <v>500</v>
      </c>
      <c r="F102" s="32">
        <v>688.2</v>
      </c>
      <c r="G102" s="32">
        <v>800</v>
      </c>
      <c r="H102" s="32">
        <v>500</v>
      </c>
      <c r="I102" s="32">
        <v>500</v>
      </c>
      <c r="L102" s="33"/>
    </row>
    <row r="103" spans="1:12" x14ac:dyDescent="0.25">
      <c r="A103" s="28">
        <v>41</v>
      </c>
      <c r="B103" s="28" t="s">
        <v>98</v>
      </c>
      <c r="C103" s="32"/>
      <c r="D103" s="32"/>
      <c r="E103" s="32">
        <v>650</v>
      </c>
      <c r="F103" s="32">
        <v>719.18</v>
      </c>
      <c r="G103" s="32">
        <v>500</v>
      </c>
      <c r="H103" s="32">
        <v>500</v>
      </c>
      <c r="I103" s="32">
        <v>500</v>
      </c>
    </row>
    <row r="104" spans="1:12" x14ac:dyDescent="0.25">
      <c r="A104" s="28">
        <v>41</v>
      </c>
      <c r="B104" s="28" t="s">
        <v>107</v>
      </c>
      <c r="C104" s="32"/>
      <c r="D104" s="32"/>
      <c r="E104" s="32">
        <v>12000</v>
      </c>
      <c r="F104" s="32">
        <v>10774.41</v>
      </c>
      <c r="G104" s="32">
        <v>12500</v>
      </c>
      <c r="H104" s="32">
        <v>13000</v>
      </c>
      <c r="I104" s="32">
        <v>13000</v>
      </c>
    </row>
    <row r="105" spans="1:12" x14ac:dyDescent="0.25">
      <c r="A105" s="28"/>
      <c r="B105" s="28"/>
      <c r="C105" s="32"/>
      <c r="D105" s="32"/>
      <c r="E105" s="32"/>
      <c r="F105" s="32"/>
      <c r="G105" s="32"/>
      <c r="H105" s="32"/>
      <c r="I105" s="32"/>
    </row>
    <row r="106" spans="1:12" x14ac:dyDescent="0.25">
      <c r="A106" s="29"/>
      <c r="B106" s="42" t="s">
        <v>128</v>
      </c>
      <c r="C106" s="43"/>
      <c r="D106" s="43"/>
      <c r="E106" s="43">
        <f t="shared" ref="E106" si="7">SUM(E107:E109)</f>
        <v>1350</v>
      </c>
      <c r="F106" s="43">
        <f t="shared" ref="F106:I106" si="8">SUM(F107:F109)</f>
        <v>160.09</v>
      </c>
      <c r="G106" s="43">
        <f>SUM(G107:G109)</f>
        <v>1000</v>
      </c>
      <c r="H106" s="43">
        <f t="shared" si="8"/>
        <v>1500</v>
      </c>
      <c r="I106" s="43">
        <f t="shared" si="8"/>
        <v>1500</v>
      </c>
    </row>
    <row r="107" spans="1:12" x14ac:dyDescent="0.25">
      <c r="A107" s="28">
        <v>41</v>
      </c>
      <c r="B107" s="28" t="s">
        <v>129</v>
      </c>
      <c r="C107" s="32"/>
      <c r="D107" s="32"/>
      <c r="E107" s="32">
        <v>350</v>
      </c>
      <c r="F107" s="32">
        <v>160.09</v>
      </c>
      <c r="G107" s="32">
        <v>400</v>
      </c>
      <c r="H107" s="32">
        <v>500</v>
      </c>
      <c r="I107" s="32">
        <v>500</v>
      </c>
    </row>
    <row r="108" spans="1:12" x14ac:dyDescent="0.25">
      <c r="A108" s="28">
        <v>41</v>
      </c>
      <c r="B108" s="28" t="s">
        <v>188</v>
      </c>
      <c r="C108" s="32"/>
      <c r="D108" s="32"/>
      <c r="E108" s="32">
        <v>500</v>
      </c>
      <c r="F108" s="32">
        <v>0</v>
      </c>
      <c r="G108" s="32">
        <v>300</v>
      </c>
      <c r="H108" s="32">
        <v>500</v>
      </c>
      <c r="I108" s="32">
        <v>500</v>
      </c>
    </row>
    <row r="109" spans="1:12" x14ac:dyDescent="0.25">
      <c r="A109" s="28">
        <v>41</v>
      </c>
      <c r="B109" s="28" t="s">
        <v>130</v>
      </c>
      <c r="C109" s="32"/>
      <c r="D109" s="32"/>
      <c r="E109" s="32">
        <v>500</v>
      </c>
      <c r="F109" s="32">
        <v>0</v>
      </c>
      <c r="G109" s="32">
        <v>300</v>
      </c>
      <c r="H109" s="32">
        <v>500</v>
      </c>
      <c r="I109" s="32">
        <v>500</v>
      </c>
    </row>
    <row r="110" spans="1:12" x14ac:dyDescent="0.25">
      <c r="A110" s="28"/>
      <c r="B110" s="28"/>
      <c r="C110" s="32"/>
      <c r="D110" s="32"/>
      <c r="E110" s="32"/>
      <c r="F110" s="32"/>
      <c r="G110" s="32"/>
      <c r="H110" s="32"/>
      <c r="I110" s="32"/>
    </row>
    <row r="111" spans="1:12" x14ac:dyDescent="0.25">
      <c r="A111" s="28"/>
      <c r="B111" s="42" t="s">
        <v>131</v>
      </c>
      <c r="C111" s="43"/>
      <c r="D111" s="43"/>
      <c r="E111" s="43">
        <f t="shared" ref="E111" si="9">SUM(E112:E114)</f>
        <v>1400</v>
      </c>
      <c r="F111" s="43">
        <f t="shared" ref="F111:I111" si="10">SUM(F112:F114)</f>
        <v>1076.43</v>
      </c>
      <c r="G111" s="43">
        <f t="shared" si="10"/>
        <v>1500</v>
      </c>
      <c r="H111" s="43">
        <f t="shared" si="10"/>
        <v>1500</v>
      </c>
      <c r="I111" s="43">
        <f t="shared" si="10"/>
        <v>1500</v>
      </c>
    </row>
    <row r="112" spans="1:12" x14ac:dyDescent="0.25">
      <c r="A112" s="28">
        <v>41</v>
      </c>
      <c r="B112" s="28" t="s">
        <v>132</v>
      </c>
      <c r="C112" s="32"/>
      <c r="D112" s="32"/>
      <c r="E112" s="32">
        <v>300</v>
      </c>
      <c r="F112" s="32">
        <v>155.94</v>
      </c>
      <c r="G112" s="32">
        <v>300</v>
      </c>
      <c r="H112" s="32">
        <v>300</v>
      </c>
      <c r="I112" s="32">
        <v>300</v>
      </c>
      <c r="L112" s="33"/>
    </row>
    <row r="113" spans="1:12" x14ac:dyDescent="0.25">
      <c r="A113" s="28">
        <v>41</v>
      </c>
      <c r="B113" s="28" t="s">
        <v>129</v>
      </c>
      <c r="C113" s="32"/>
      <c r="D113" s="32"/>
      <c r="E113" s="32">
        <v>900</v>
      </c>
      <c r="F113" s="32">
        <v>920.49</v>
      </c>
      <c r="G113" s="32">
        <v>1000</v>
      </c>
      <c r="H113" s="32">
        <v>1000</v>
      </c>
      <c r="I113" s="32">
        <v>1000</v>
      </c>
    </row>
    <row r="114" spans="1:12" x14ac:dyDescent="0.25">
      <c r="A114" s="28">
        <v>41</v>
      </c>
      <c r="B114" s="28" t="s">
        <v>133</v>
      </c>
      <c r="C114" s="32"/>
      <c r="D114" s="32"/>
      <c r="E114" s="32">
        <v>200</v>
      </c>
      <c r="F114" s="32">
        <v>0</v>
      </c>
      <c r="G114" s="32">
        <v>200</v>
      </c>
      <c r="H114" s="32">
        <v>200</v>
      </c>
      <c r="I114" s="32">
        <v>200</v>
      </c>
    </row>
    <row r="115" spans="1:12" x14ac:dyDescent="0.25">
      <c r="A115" s="28"/>
      <c r="B115" s="28"/>
      <c r="C115" s="32"/>
      <c r="D115" s="32"/>
      <c r="E115" s="32"/>
      <c r="F115" s="32"/>
      <c r="G115" s="32"/>
      <c r="H115" s="32"/>
      <c r="I115" s="32"/>
    </row>
    <row r="116" spans="1:12" x14ac:dyDescent="0.25">
      <c r="A116" s="28"/>
      <c r="B116" s="42" t="s">
        <v>134</v>
      </c>
      <c r="C116" s="43"/>
      <c r="D116" s="43"/>
      <c r="E116" s="43">
        <f t="shared" ref="E116" si="11">SUM(E117:E118)</f>
        <v>7800</v>
      </c>
      <c r="F116" s="43">
        <f t="shared" ref="F116:I116" si="12">SUM(F117:F118)</f>
        <v>4838.2</v>
      </c>
      <c r="G116" s="43">
        <f t="shared" si="12"/>
        <v>6000</v>
      </c>
      <c r="H116" s="43">
        <f>SUM(H117:H118)</f>
        <v>7800</v>
      </c>
      <c r="I116" s="43">
        <f t="shared" si="12"/>
        <v>7800</v>
      </c>
    </row>
    <row r="117" spans="1:12" x14ac:dyDescent="0.25">
      <c r="A117" s="28">
        <v>41</v>
      </c>
      <c r="B117" s="28" t="s">
        <v>135</v>
      </c>
      <c r="C117" s="32"/>
      <c r="D117" s="32"/>
      <c r="E117" s="32">
        <v>1800</v>
      </c>
      <c r="F117" s="32">
        <v>0</v>
      </c>
      <c r="G117" s="32">
        <v>1000</v>
      </c>
      <c r="H117" s="32">
        <v>1800</v>
      </c>
      <c r="I117" s="32">
        <v>1800</v>
      </c>
    </row>
    <row r="118" spans="1:12" x14ac:dyDescent="0.25">
      <c r="A118" s="28">
        <v>41</v>
      </c>
      <c r="B118" s="28" t="s">
        <v>136</v>
      </c>
      <c r="C118" s="32"/>
      <c r="D118" s="32"/>
      <c r="E118" s="32">
        <v>6000</v>
      </c>
      <c r="F118" s="32">
        <v>4838.2</v>
      </c>
      <c r="G118" s="32">
        <v>5000</v>
      </c>
      <c r="H118" s="32">
        <v>6000</v>
      </c>
      <c r="I118" s="32">
        <v>6000</v>
      </c>
    </row>
    <row r="119" spans="1:12" x14ac:dyDescent="0.25">
      <c r="A119" s="28"/>
      <c r="B119" s="28"/>
      <c r="C119" s="32"/>
      <c r="D119" s="32"/>
      <c r="E119" s="32"/>
      <c r="F119" s="32"/>
      <c r="G119" s="32"/>
      <c r="H119" s="32"/>
      <c r="I119" s="32"/>
      <c r="L119" s="34"/>
    </row>
    <row r="120" spans="1:12" x14ac:dyDescent="0.25">
      <c r="A120" s="28"/>
      <c r="B120" s="42" t="s">
        <v>137</v>
      </c>
      <c r="C120" s="43"/>
      <c r="D120" s="43"/>
      <c r="E120" s="43">
        <f t="shared" ref="E120" si="13">SUM(E121:E126)</f>
        <v>8000</v>
      </c>
      <c r="F120" s="43">
        <f t="shared" ref="F120:I120" si="14">SUM(F121:F126)</f>
        <v>7799.89</v>
      </c>
      <c r="G120" s="43">
        <f>SUM(G121:G126)</f>
        <v>19500</v>
      </c>
      <c r="H120" s="43">
        <f t="shared" si="14"/>
        <v>8000</v>
      </c>
      <c r="I120" s="43">
        <f t="shared" si="14"/>
        <v>8000</v>
      </c>
      <c r="L120" s="35"/>
    </row>
    <row r="121" spans="1:12" x14ac:dyDescent="0.25">
      <c r="A121" s="28">
        <v>41</v>
      </c>
      <c r="B121" s="28" t="s">
        <v>92</v>
      </c>
      <c r="C121" s="32"/>
      <c r="D121" s="32"/>
      <c r="E121" s="32">
        <v>3400</v>
      </c>
      <c r="F121" s="32">
        <v>3373.61</v>
      </c>
      <c r="G121" s="32">
        <v>3400</v>
      </c>
      <c r="H121" s="32">
        <v>3400</v>
      </c>
      <c r="I121" s="32">
        <v>3400</v>
      </c>
      <c r="L121" s="35"/>
    </row>
    <row r="122" spans="1:12" x14ac:dyDescent="0.25">
      <c r="A122" s="28">
        <v>41</v>
      </c>
      <c r="B122" s="28" t="s">
        <v>93</v>
      </c>
      <c r="C122" s="32"/>
      <c r="D122" s="32"/>
      <c r="E122" s="32">
        <v>500</v>
      </c>
      <c r="F122" s="32">
        <v>426.28</v>
      </c>
      <c r="G122" s="32">
        <v>500</v>
      </c>
      <c r="H122" s="32">
        <v>500</v>
      </c>
      <c r="I122" s="32">
        <v>500</v>
      </c>
      <c r="L122" s="35"/>
    </row>
    <row r="123" spans="1:12" x14ac:dyDescent="0.25">
      <c r="A123" s="28">
        <v>41</v>
      </c>
      <c r="B123" s="28" t="s">
        <v>138</v>
      </c>
      <c r="C123" s="32"/>
      <c r="D123" s="32"/>
      <c r="E123" s="32">
        <v>100</v>
      </c>
      <c r="F123" s="32">
        <v>0</v>
      </c>
      <c r="G123" s="32">
        <v>100</v>
      </c>
      <c r="H123" s="32">
        <v>100</v>
      </c>
      <c r="I123" s="32">
        <v>100</v>
      </c>
      <c r="L123" s="35"/>
    </row>
    <row r="124" spans="1:12" x14ac:dyDescent="0.25">
      <c r="A124" s="28">
        <v>41</v>
      </c>
      <c r="B124" s="28" t="s">
        <v>181</v>
      </c>
      <c r="C124" s="32"/>
      <c r="D124" s="32"/>
      <c r="E124" s="32">
        <v>0</v>
      </c>
      <c r="F124" s="32">
        <v>0</v>
      </c>
      <c r="G124" s="32">
        <v>1000</v>
      </c>
      <c r="H124" s="32">
        <v>0</v>
      </c>
      <c r="I124" s="32">
        <v>0</v>
      </c>
      <c r="L124" s="35"/>
    </row>
    <row r="125" spans="1:12" x14ac:dyDescent="0.25">
      <c r="A125" s="28" t="s">
        <v>123</v>
      </c>
      <c r="B125" s="28" t="s">
        <v>184</v>
      </c>
      <c r="C125" s="32"/>
      <c r="D125" s="32"/>
      <c r="E125" s="32">
        <v>0</v>
      </c>
      <c r="F125" s="32">
        <v>0</v>
      </c>
      <c r="G125" s="32">
        <v>10000</v>
      </c>
      <c r="H125" s="32">
        <v>0</v>
      </c>
      <c r="I125" s="32">
        <v>0</v>
      </c>
      <c r="L125" s="35"/>
    </row>
    <row r="126" spans="1:12" x14ac:dyDescent="0.25">
      <c r="A126" s="28">
        <v>41</v>
      </c>
      <c r="B126" s="28" t="s">
        <v>189</v>
      </c>
      <c r="C126" s="32"/>
      <c r="D126" s="32"/>
      <c r="E126" s="32">
        <v>4000</v>
      </c>
      <c r="F126" s="32">
        <v>4000</v>
      </c>
      <c r="G126" s="32">
        <v>4500</v>
      </c>
      <c r="H126" s="32">
        <v>4000</v>
      </c>
      <c r="I126" s="32">
        <v>4000</v>
      </c>
      <c r="L126" s="33"/>
    </row>
    <row r="127" spans="1:12" x14ac:dyDescent="0.25">
      <c r="A127" s="28"/>
      <c r="B127" s="28"/>
      <c r="C127" s="32"/>
      <c r="D127" s="32"/>
      <c r="E127" s="32"/>
      <c r="F127" s="32"/>
      <c r="G127" s="32"/>
      <c r="H127" s="32"/>
      <c r="I127" s="32"/>
    </row>
    <row r="128" spans="1:12" x14ac:dyDescent="0.25">
      <c r="A128" s="28"/>
      <c r="B128" s="42" t="s">
        <v>139</v>
      </c>
      <c r="C128" s="43"/>
      <c r="D128" s="43"/>
      <c r="E128" s="43">
        <f t="shared" ref="E128" si="15">SUM(E129:E135)</f>
        <v>17950</v>
      </c>
      <c r="F128" s="43">
        <f t="shared" ref="F128:I128" si="16">SUM(F129:F135)</f>
        <v>15955.54</v>
      </c>
      <c r="G128" s="43">
        <f>SUM(G129:G135)</f>
        <v>4350</v>
      </c>
      <c r="H128" s="43">
        <f t="shared" si="16"/>
        <v>19350</v>
      </c>
      <c r="I128" s="43">
        <f t="shared" si="16"/>
        <v>19350</v>
      </c>
    </row>
    <row r="129" spans="1:12" x14ac:dyDescent="0.25">
      <c r="A129" s="28">
        <v>41</v>
      </c>
      <c r="B129" s="28" t="s">
        <v>92</v>
      </c>
      <c r="C129" s="32"/>
      <c r="D129" s="32"/>
      <c r="E129" s="32">
        <v>4000</v>
      </c>
      <c r="F129" s="32">
        <v>2923.17</v>
      </c>
      <c r="G129" s="32">
        <v>3300</v>
      </c>
      <c r="H129" s="32">
        <v>4000</v>
      </c>
      <c r="I129" s="32">
        <v>4000</v>
      </c>
    </row>
    <row r="130" spans="1:12" x14ac:dyDescent="0.25">
      <c r="A130" s="28">
        <v>41</v>
      </c>
      <c r="B130" s="28" t="s">
        <v>93</v>
      </c>
      <c r="C130" s="32"/>
      <c r="D130" s="32"/>
      <c r="E130" s="32">
        <v>300</v>
      </c>
      <c r="F130" s="32">
        <v>73.959999999999994</v>
      </c>
      <c r="G130" s="32">
        <v>150</v>
      </c>
      <c r="H130" s="32">
        <v>300</v>
      </c>
      <c r="I130" s="32">
        <v>300</v>
      </c>
    </row>
    <row r="131" spans="1:12" x14ac:dyDescent="0.25">
      <c r="A131" s="28">
        <v>41</v>
      </c>
      <c r="B131" s="28" t="s">
        <v>98</v>
      </c>
      <c r="C131" s="32"/>
      <c r="D131" s="32"/>
      <c r="E131" s="32">
        <v>200</v>
      </c>
      <c r="F131" s="32">
        <v>232.07</v>
      </c>
      <c r="G131" s="32">
        <v>200</v>
      </c>
      <c r="H131" s="32">
        <v>200</v>
      </c>
      <c r="I131" s="32">
        <v>200</v>
      </c>
    </row>
    <row r="132" spans="1:12" x14ac:dyDescent="0.25">
      <c r="A132" s="28">
        <v>41</v>
      </c>
      <c r="B132" s="28" t="s">
        <v>140</v>
      </c>
      <c r="C132" s="32"/>
      <c r="D132" s="32"/>
      <c r="E132" s="32">
        <v>300</v>
      </c>
      <c r="F132" s="32">
        <v>518.74</v>
      </c>
      <c r="G132" s="32">
        <v>200</v>
      </c>
      <c r="H132" s="32">
        <v>300</v>
      </c>
      <c r="I132" s="32">
        <v>300</v>
      </c>
    </row>
    <row r="133" spans="1:12" x14ac:dyDescent="0.25">
      <c r="A133" s="28">
        <v>41</v>
      </c>
      <c r="B133" s="28" t="s">
        <v>141</v>
      </c>
      <c r="C133" s="32"/>
      <c r="D133" s="32"/>
      <c r="E133" s="32">
        <v>1000</v>
      </c>
      <c r="F133" s="32">
        <v>80</v>
      </c>
      <c r="G133" s="32">
        <v>500</v>
      </c>
      <c r="H133" s="32">
        <v>1000</v>
      </c>
      <c r="I133" s="32">
        <v>1000</v>
      </c>
    </row>
    <row r="134" spans="1:12" x14ac:dyDescent="0.25">
      <c r="A134" s="28" t="s">
        <v>123</v>
      </c>
      <c r="B134" s="28" t="s">
        <v>142</v>
      </c>
      <c r="C134" s="32"/>
      <c r="D134" s="32"/>
      <c r="E134" s="32">
        <v>5000</v>
      </c>
      <c r="F134" s="32">
        <v>4977.6000000000004</v>
      </c>
      <c r="G134" s="32">
        <v>0</v>
      </c>
      <c r="H134" s="32">
        <v>13550</v>
      </c>
      <c r="I134" s="32">
        <v>13550</v>
      </c>
    </row>
    <row r="135" spans="1:12" x14ac:dyDescent="0.25">
      <c r="A135" s="28" t="s">
        <v>125</v>
      </c>
      <c r="B135" s="28" t="s">
        <v>143</v>
      </c>
      <c r="C135" s="32"/>
      <c r="D135" s="32"/>
      <c r="E135" s="32">
        <v>7150</v>
      </c>
      <c r="F135" s="32">
        <v>7150</v>
      </c>
      <c r="G135" s="32">
        <v>0</v>
      </c>
      <c r="H135" s="32">
        <v>0</v>
      </c>
      <c r="I135" s="32">
        <v>0</v>
      </c>
    </row>
    <row r="136" spans="1:12" x14ac:dyDescent="0.25">
      <c r="A136" s="28"/>
      <c r="B136" s="28"/>
      <c r="C136" s="32"/>
      <c r="D136" s="32"/>
      <c r="E136" s="32"/>
      <c r="F136" s="32"/>
      <c r="G136" s="32"/>
      <c r="H136" s="32"/>
      <c r="I136" s="32"/>
    </row>
    <row r="137" spans="1:12" x14ac:dyDescent="0.25">
      <c r="A137" s="28"/>
      <c r="B137" s="42" t="s">
        <v>144</v>
      </c>
      <c r="C137" s="43"/>
      <c r="D137" s="43"/>
      <c r="E137" s="43">
        <f t="shared" ref="E137:I137" si="17">SUM(E138)</f>
        <v>200</v>
      </c>
      <c r="F137" s="43">
        <f t="shared" si="17"/>
        <v>49.67</v>
      </c>
      <c r="G137" s="43">
        <f t="shared" si="17"/>
        <v>200</v>
      </c>
      <c r="H137" s="43">
        <f t="shared" si="17"/>
        <v>200</v>
      </c>
      <c r="I137" s="43">
        <f t="shared" si="17"/>
        <v>200</v>
      </c>
    </row>
    <row r="138" spans="1:12" x14ac:dyDescent="0.25">
      <c r="A138" s="28">
        <v>41</v>
      </c>
      <c r="B138" s="28" t="s">
        <v>145</v>
      </c>
      <c r="C138" s="32"/>
      <c r="D138" s="32"/>
      <c r="E138" s="32">
        <v>200</v>
      </c>
      <c r="F138" s="32">
        <v>49.67</v>
      </c>
      <c r="G138" s="32">
        <v>200</v>
      </c>
      <c r="H138" s="32">
        <v>200</v>
      </c>
      <c r="I138" s="32">
        <v>200</v>
      </c>
    </row>
    <row r="139" spans="1:12" x14ac:dyDescent="0.25">
      <c r="A139" s="28"/>
      <c r="B139" s="28"/>
      <c r="C139" s="32"/>
      <c r="D139" s="32"/>
      <c r="E139" s="32"/>
      <c r="F139" s="32"/>
      <c r="G139" s="32"/>
      <c r="H139" s="32"/>
      <c r="I139" s="32"/>
    </row>
    <row r="140" spans="1:12" x14ac:dyDescent="0.25">
      <c r="A140" s="28"/>
      <c r="B140" s="42" t="s">
        <v>146</v>
      </c>
      <c r="C140" s="43"/>
      <c r="D140" s="43"/>
      <c r="E140" s="43">
        <f t="shared" ref="E140" si="18">SUM(E141:E144)</f>
        <v>1500</v>
      </c>
      <c r="F140" s="43">
        <f t="shared" ref="F140:I140" si="19">SUM(F141:F144)</f>
        <v>747.95</v>
      </c>
      <c r="G140" s="43">
        <f t="shared" si="19"/>
        <v>1500</v>
      </c>
      <c r="H140" s="43">
        <f t="shared" si="19"/>
        <v>1500</v>
      </c>
      <c r="I140" s="43">
        <f t="shared" si="19"/>
        <v>1500</v>
      </c>
    </row>
    <row r="141" spans="1:12" x14ac:dyDescent="0.25">
      <c r="A141" s="28">
        <v>41</v>
      </c>
      <c r="B141" s="28" t="s">
        <v>147</v>
      </c>
      <c r="C141" s="32"/>
      <c r="D141" s="32"/>
      <c r="E141" s="32">
        <v>300</v>
      </c>
      <c r="F141" s="32">
        <v>34.29</v>
      </c>
      <c r="G141" s="32">
        <v>200</v>
      </c>
      <c r="H141" s="32">
        <v>300</v>
      </c>
      <c r="I141" s="32">
        <v>300</v>
      </c>
    </row>
    <row r="142" spans="1:12" x14ac:dyDescent="0.25">
      <c r="A142" s="28">
        <v>41</v>
      </c>
      <c r="B142" s="28" t="s">
        <v>148</v>
      </c>
      <c r="C142" s="32"/>
      <c r="D142" s="32"/>
      <c r="E142" s="32">
        <v>500</v>
      </c>
      <c r="F142" s="32">
        <v>251.32</v>
      </c>
      <c r="G142" s="32">
        <v>400</v>
      </c>
      <c r="H142" s="32">
        <v>500</v>
      </c>
      <c r="I142" s="32">
        <v>500</v>
      </c>
    </row>
    <row r="143" spans="1:12" x14ac:dyDescent="0.25">
      <c r="A143" s="28">
        <v>41</v>
      </c>
      <c r="B143" s="28" t="s">
        <v>149</v>
      </c>
      <c r="C143" s="32"/>
      <c r="D143" s="32"/>
      <c r="E143" s="32">
        <v>400</v>
      </c>
      <c r="F143" s="32">
        <v>376.09</v>
      </c>
      <c r="G143" s="32">
        <v>600</v>
      </c>
      <c r="H143" s="32">
        <v>400</v>
      </c>
      <c r="I143" s="32">
        <v>400</v>
      </c>
      <c r="L143" s="33"/>
    </row>
    <row r="144" spans="1:12" x14ac:dyDescent="0.25">
      <c r="A144" s="28">
        <v>41</v>
      </c>
      <c r="B144" s="28" t="s">
        <v>150</v>
      </c>
      <c r="C144" s="32"/>
      <c r="D144" s="32"/>
      <c r="E144" s="32">
        <v>300</v>
      </c>
      <c r="F144" s="32">
        <v>86.25</v>
      </c>
      <c r="G144" s="32">
        <v>300</v>
      </c>
      <c r="H144" s="32">
        <v>300</v>
      </c>
      <c r="I144" s="32">
        <v>300</v>
      </c>
      <c r="L144" s="36"/>
    </row>
    <row r="145" spans="1:12" x14ac:dyDescent="0.25">
      <c r="A145" s="28"/>
      <c r="B145" s="28"/>
      <c r="C145" s="32"/>
      <c r="D145" s="32"/>
      <c r="E145" s="32"/>
      <c r="F145" s="32"/>
      <c r="G145" s="32"/>
      <c r="H145" s="32"/>
      <c r="I145" s="32"/>
      <c r="L145" s="33"/>
    </row>
    <row r="146" spans="1:12" x14ac:dyDescent="0.25">
      <c r="A146" s="28"/>
      <c r="B146" s="42" t="s">
        <v>151</v>
      </c>
      <c r="C146" s="43"/>
      <c r="D146" s="43"/>
      <c r="E146" s="43">
        <f t="shared" ref="E146" si="20">SUM(E147:E149)</f>
        <v>1150</v>
      </c>
      <c r="F146" s="43">
        <f t="shared" ref="F146:I146" si="21">SUM(F147:F149)</f>
        <v>244.51000000000002</v>
      </c>
      <c r="G146" s="43">
        <f t="shared" si="21"/>
        <v>1000</v>
      </c>
      <c r="H146" s="43">
        <f t="shared" si="21"/>
        <v>1150</v>
      </c>
      <c r="I146" s="43">
        <f t="shared" si="21"/>
        <v>1150</v>
      </c>
    </row>
    <row r="147" spans="1:12" x14ac:dyDescent="0.25">
      <c r="A147" s="28">
        <v>41</v>
      </c>
      <c r="B147" s="28" t="s">
        <v>152</v>
      </c>
      <c r="C147" s="32"/>
      <c r="D147" s="32"/>
      <c r="E147" s="32">
        <v>800</v>
      </c>
      <c r="F147" s="32">
        <v>0</v>
      </c>
      <c r="G147" s="32">
        <v>700</v>
      </c>
      <c r="H147" s="32">
        <v>800</v>
      </c>
      <c r="I147" s="32">
        <v>800</v>
      </c>
      <c r="L147" s="33"/>
    </row>
    <row r="148" spans="1:12" x14ac:dyDescent="0.25">
      <c r="A148" s="28">
        <v>41</v>
      </c>
      <c r="B148" s="28" t="s">
        <v>109</v>
      </c>
      <c r="C148" s="32"/>
      <c r="D148" s="32"/>
      <c r="E148" s="32">
        <v>50</v>
      </c>
      <c r="F148" s="32">
        <v>20.399999999999999</v>
      </c>
      <c r="G148" s="32">
        <v>50</v>
      </c>
      <c r="H148" s="32">
        <v>50</v>
      </c>
      <c r="I148" s="32">
        <v>50</v>
      </c>
      <c r="L148" s="33"/>
    </row>
    <row r="149" spans="1:12" x14ac:dyDescent="0.25">
      <c r="A149" s="28">
        <v>41</v>
      </c>
      <c r="B149" s="28" t="s">
        <v>153</v>
      </c>
      <c r="C149" s="32"/>
      <c r="D149" s="32"/>
      <c r="E149" s="32">
        <v>300</v>
      </c>
      <c r="F149" s="32">
        <v>224.11</v>
      </c>
      <c r="G149" s="32">
        <v>250</v>
      </c>
      <c r="H149" s="32">
        <v>300</v>
      </c>
      <c r="I149" s="32">
        <v>300</v>
      </c>
      <c r="L149" s="33"/>
    </row>
    <row r="150" spans="1:12" x14ac:dyDescent="0.25">
      <c r="A150" s="28"/>
      <c r="B150" s="28"/>
      <c r="C150" s="32"/>
      <c r="D150" s="32"/>
      <c r="E150" s="32"/>
      <c r="F150" s="32"/>
      <c r="G150" s="32"/>
      <c r="H150" s="32"/>
      <c r="I150" s="32"/>
      <c r="L150" s="33"/>
    </row>
    <row r="151" spans="1:12" x14ac:dyDescent="0.25">
      <c r="A151" s="28"/>
      <c r="B151" s="42" t="s">
        <v>154</v>
      </c>
      <c r="C151" s="43"/>
      <c r="D151" s="43"/>
      <c r="E151" s="43">
        <f t="shared" ref="E151" si="22">SUM(E152:E159)</f>
        <v>5400</v>
      </c>
      <c r="F151" s="43">
        <f t="shared" ref="F151:I151" si="23">SUM(F152:F159)</f>
        <v>1800.8600000000001</v>
      </c>
      <c r="G151" s="43">
        <f>SUM(G152:G159)</f>
        <v>4400</v>
      </c>
      <c r="H151" s="43">
        <f t="shared" si="23"/>
        <v>5400</v>
      </c>
      <c r="I151" s="43">
        <f t="shared" si="23"/>
        <v>5400</v>
      </c>
      <c r="L151" s="33"/>
    </row>
    <row r="152" spans="1:12" x14ac:dyDescent="0.25">
      <c r="A152" s="28">
        <v>41</v>
      </c>
      <c r="B152" s="28" t="s">
        <v>92</v>
      </c>
      <c r="C152" s="32"/>
      <c r="D152" s="32"/>
      <c r="E152" s="32">
        <v>400</v>
      </c>
      <c r="F152" s="32">
        <v>270.41000000000003</v>
      </c>
      <c r="G152" s="32">
        <v>350</v>
      </c>
      <c r="H152" s="32">
        <v>400</v>
      </c>
      <c r="I152" s="32">
        <v>400</v>
      </c>
      <c r="L152" s="33"/>
    </row>
    <row r="153" spans="1:12" x14ac:dyDescent="0.25">
      <c r="A153" s="28">
        <v>41</v>
      </c>
      <c r="B153" s="28" t="s">
        <v>93</v>
      </c>
      <c r="C153" s="32"/>
      <c r="D153" s="32"/>
      <c r="E153" s="32">
        <v>100</v>
      </c>
      <c r="F153" s="32">
        <v>23.11</v>
      </c>
      <c r="G153" s="32">
        <v>100</v>
      </c>
      <c r="H153" s="32">
        <v>100</v>
      </c>
      <c r="I153" s="32">
        <v>100</v>
      </c>
      <c r="L153" s="33"/>
    </row>
    <row r="154" spans="1:12" x14ac:dyDescent="0.25">
      <c r="A154" s="28">
        <v>41</v>
      </c>
      <c r="B154" s="28" t="s">
        <v>129</v>
      </c>
      <c r="C154" s="32"/>
      <c r="D154" s="32"/>
      <c r="E154" s="32">
        <v>400</v>
      </c>
      <c r="F154" s="32">
        <v>107.34</v>
      </c>
      <c r="G154" s="32">
        <v>150</v>
      </c>
      <c r="H154" s="32">
        <v>400</v>
      </c>
      <c r="I154" s="32">
        <v>400</v>
      </c>
      <c r="L154" s="33"/>
    </row>
    <row r="155" spans="1:12" x14ac:dyDescent="0.25">
      <c r="A155" s="28">
        <v>41</v>
      </c>
      <c r="B155" s="28" t="s">
        <v>155</v>
      </c>
      <c r="C155" s="32"/>
      <c r="D155" s="32"/>
      <c r="E155" s="32">
        <v>200</v>
      </c>
      <c r="F155" s="32">
        <v>0</v>
      </c>
      <c r="G155" s="32">
        <v>200</v>
      </c>
      <c r="H155" s="32">
        <v>200</v>
      </c>
      <c r="I155" s="32">
        <v>200</v>
      </c>
      <c r="L155" s="33"/>
    </row>
    <row r="156" spans="1:12" x14ac:dyDescent="0.25">
      <c r="A156" s="28">
        <v>41</v>
      </c>
      <c r="B156" s="28" t="s">
        <v>104</v>
      </c>
      <c r="C156" s="32"/>
      <c r="D156" s="32"/>
      <c r="E156" s="32">
        <v>2000</v>
      </c>
      <c r="F156" s="32">
        <v>0</v>
      </c>
      <c r="G156" s="32">
        <v>1500</v>
      </c>
      <c r="H156" s="32">
        <v>2000</v>
      </c>
      <c r="I156" s="32">
        <v>2000</v>
      </c>
      <c r="L156" s="33"/>
    </row>
    <row r="157" spans="1:12" x14ac:dyDescent="0.25">
      <c r="A157" s="28">
        <v>41</v>
      </c>
      <c r="B157" s="28" t="s">
        <v>156</v>
      </c>
      <c r="C157" s="32"/>
      <c r="D157" s="32"/>
      <c r="E157" s="32">
        <v>900</v>
      </c>
      <c r="F157" s="32">
        <v>0</v>
      </c>
      <c r="G157" s="32">
        <v>600</v>
      </c>
      <c r="H157" s="32">
        <v>400</v>
      </c>
      <c r="I157" s="32">
        <v>400</v>
      </c>
      <c r="L157" s="33"/>
    </row>
    <row r="158" spans="1:12" x14ac:dyDescent="0.25">
      <c r="A158" s="28">
        <v>41</v>
      </c>
      <c r="B158" s="28" t="s">
        <v>157</v>
      </c>
      <c r="C158" s="32"/>
      <c r="D158" s="32"/>
      <c r="E158" s="32">
        <v>400</v>
      </c>
      <c r="F158" s="32">
        <v>400</v>
      </c>
      <c r="G158" s="32">
        <v>0</v>
      </c>
      <c r="H158" s="32">
        <v>400</v>
      </c>
      <c r="I158" s="32">
        <v>400</v>
      </c>
      <c r="L158" s="33"/>
    </row>
    <row r="159" spans="1:12" x14ac:dyDescent="0.25">
      <c r="A159" s="28">
        <v>41</v>
      </c>
      <c r="B159" s="28" t="s">
        <v>158</v>
      </c>
      <c r="C159" s="32"/>
      <c r="D159" s="32"/>
      <c r="E159" s="32">
        <v>1000</v>
      </c>
      <c r="F159" s="32">
        <v>1000</v>
      </c>
      <c r="G159" s="32">
        <v>1500</v>
      </c>
      <c r="H159" s="32">
        <v>1500</v>
      </c>
      <c r="I159" s="32">
        <v>1500</v>
      </c>
      <c r="L159" s="33"/>
    </row>
    <row r="160" spans="1:12" x14ac:dyDescent="0.25">
      <c r="A160" s="28"/>
      <c r="B160" s="28"/>
      <c r="C160" s="32"/>
      <c r="D160" s="32"/>
      <c r="E160" s="32"/>
      <c r="F160" s="32"/>
      <c r="G160" s="32"/>
      <c r="H160" s="32"/>
      <c r="I160" s="32"/>
      <c r="L160" s="33"/>
    </row>
    <row r="161" spans="1:12" x14ac:dyDescent="0.25">
      <c r="A161" s="28"/>
      <c r="B161" s="42" t="s">
        <v>159</v>
      </c>
      <c r="C161" s="43"/>
      <c r="D161" s="43"/>
      <c r="E161" s="43">
        <f>SUM(E162:E185)</f>
        <v>36410</v>
      </c>
      <c r="F161" s="43">
        <f t="shared" ref="F161:I161" si="24">SUM(F162:F185)</f>
        <v>32733.249999999993</v>
      </c>
      <c r="G161" s="43">
        <f>SUM(G162:G185)</f>
        <v>69900</v>
      </c>
      <c r="H161" s="43">
        <f t="shared" si="24"/>
        <v>52800</v>
      </c>
      <c r="I161" s="43">
        <f t="shared" si="24"/>
        <v>52800</v>
      </c>
      <c r="L161" s="33"/>
    </row>
    <row r="162" spans="1:12" x14ac:dyDescent="0.25">
      <c r="A162" s="28">
        <v>41</v>
      </c>
      <c r="B162" s="28" t="s">
        <v>160</v>
      </c>
      <c r="C162" s="32"/>
      <c r="D162" s="32"/>
      <c r="E162" s="32">
        <v>18200</v>
      </c>
      <c r="F162" s="32">
        <v>17432.75</v>
      </c>
      <c r="G162" s="32">
        <v>20100</v>
      </c>
      <c r="H162" s="32">
        <v>20100</v>
      </c>
      <c r="I162" s="32">
        <v>20100</v>
      </c>
      <c r="L162" s="33"/>
    </row>
    <row r="163" spans="1:12" x14ac:dyDescent="0.25">
      <c r="A163" s="28">
        <v>41</v>
      </c>
      <c r="B163" s="28" t="s">
        <v>161</v>
      </c>
      <c r="C163" s="32"/>
      <c r="D163" s="32"/>
      <c r="E163" s="32">
        <v>1300</v>
      </c>
      <c r="F163" s="32">
        <v>1548.64</v>
      </c>
      <c r="G163" s="32">
        <v>1900</v>
      </c>
      <c r="H163" s="32">
        <v>1900</v>
      </c>
      <c r="I163" s="32">
        <v>1900</v>
      </c>
      <c r="L163" s="33"/>
    </row>
    <row r="164" spans="1:12" x14ac:dyDescent="0.25">
      <c r="A164" s="28">
        <v>41</v>
      </c>
      <c r="B164" s="28" t="s">
        <v>80</v>
      </c>
      <c r="C164" s="32"/>
      <c r="D164" s="32"/>
      <c r="E164" s="32">
        <v>1700</v>
      </c>
      <c r="F164" s="32">
        <v>1050</v>
      </c>
      <c r="G164" s="32">
        <v>2200</v>
      </c>
      <c r="H164" s="32">
        <v>2200</v>
      </c>
      <c r="I164" s="32">
        <v>2200</v>
      </c>
    </row>
    <row r="165" spans="1:12" x14ac:dyDescent="0.25">
      <c r="A165" s="28">
        <v>41</v>
      </c>
      <c r="B165" s="28" t="s">
        <v>162</v>
      </c>
      <c r="C165" s="32"/>
      <c r="D165" s="32"/>
      <c r="E165" s="32">
        <v>2100</v>
      </c>
      <c r="F165" s="32">
        <v>1404.42</v>
      </c>
      <c r="G165" s="32">
        <v>1700</v>
      </c>
      <c r="H165" s="32">
        <v>1700</v>
      </c>
      <c r="I165" s="32">
        <v>1700</v>
      </c>
    </row>
    <row r="166" spans="1:12" x14ac:dyDescent="0.25">
      <c r="A166" s="28">
        <v>41</v>
      </c>
      <c r="B166" s="28" t="s">
        <v>83</v>
      </c>
      <c r="C166" s="32"/>
      <c r="D166" s="32"/>
      <c r="E166" s="32">
        <v>300</v>
      </c>
      <c r="F166" s="32">
        <v>280.23</v>
      </c>
      <c r="G166" s="32">
        <v>330</v>
      </c>
      <c r="H166" s="32">
        <v>330</v>
      </c>
      <c r="I166" s="32">
        <v>330</v>
      </c>
    </row>
    <row r="167" spans="1:12" x14ac:dyDescent="0.25">
      <c r="A167" s="28">
        <v>41</v>
      </c>
      <c r="B167" s="28" t="s">
        <v>84</v>
      </c>
      <c r="C167" s="32"/>
      <c r="D167" s="32"/>
      <c r="E167" s="32">
        <v>2900</v>
      </c>
      <c r="F167" s="32">
        <v>2804.35</v>
      </c>
      <c r="G167" s="32">
        <v>3350</v>
      </c>
      <c r="H167" s="32">
        <v>3350</v>
      </c>
      <c r="I167" s="32">
        <v>3350</v>
      </c>
    </row>
    <row r="168" spans="1:12" x14ac:dyDescent="0.25">
      <c r="A168" s="28">
        <v>41</v>
      </c>
      <c r="B168" s="28" t="s">
        <v>86</v>
      </c>
      <c r="C168" s="32"/>
      <c r="D168" s="32"/>
      <c r="E168" s="32">
        <v>160</v>
      </c>
      <c r="F168" s="32">
        <v>160.11000000000001</v>
      </c>
      <c r="G168" s="32">
        <v>700</v>
      </c>
      <c r="H168" s="32">
        <v>700</v>
      </c>
      <c r="I168" s="32">
        <v>700</v>
      </c>
    </row>
    <row r="169" spans="1:12" x14ac:dyDescent="0.25">
      <c r="A169" s="28">
        <v>41</v>
      </c>
      <c r="B169" s="28" t="s">
        <v>85</v>
      </c>
      <c r="C169" s="32"/>
      <c r="D169" s="32"/>
      <c r="E169" s="32">
        <v>600</v>
      </c>
      <c r="F169" s="32">
        <v>600.85</v>
      </c>
      <c r="G169" s="32">
        <v>190</v>
      </c>
      <c r="H169" s="32">
        <v>190</v>
      </c>
      <c r="I169" s="32">
        <v>190</v>
      </c>
    </row>
    <row r="170" spans="1:12" x14ac:dyDescent="0.25">
      <c r="A170" s="28">
        <v>41</v>
      </c>
      <c r="B170" s="28" t="s">
        <v>87</v>
      </c>
      <c r="C170" s="32"/>
      <c r="D170" s="32"/>
      <c r="E170" s="32">
        <v>200</v>
      </c>
      <c r="F170" s="32">
        <v>200.22</v>
      </c>
      <c r="G170" s="32">
        <v>230</v>
      </c>
      <c r="H170" s="32">
        <v>230</v>
      </c>
      <c r="I170" s="32">
        <v>230</v>
      </c>
    </row>
    <row r="171" spans="1:12" x14ac:dyDescent="0.25">
      <c r="A171" s="28">
        <v>41</v>
      </c>
      <c r="B171" s="28" t="s">
        <v>88</v>
      </c>
      <c r="C171" s="32"/>
      <c r="D171" s="32"/>
      <c r="E171" s="32">
        <v>1000</v>
      </c>
      <c r="F171" s="32">
        <v>951.34</v>
      </c>
      <c r="G171" s="32">
        <v>1200</v>
      </c>
      <c r="H171" s="32">
        <v>1200</v>
      </c>
      <c r="I171" s="32">
        <v>1200</v>
      </c>
    </row>
    <row r="172" spans="1:12" x14ac:dyDescent="0.25">
      <c r="A172" s="28">
        <v>41</v>
      </c>
      <c r="B172" s="28" t="s">
        <v>89</v>
      </c>
      <c r="C172" s="32"/>
      <c r="D172" s="32"/>
      <c r="E172" s="32">
        <v>400</v>
      </c>
      <c r="F172" s="32">
        <v>400.62</v>
      </c>
      <c r="G172" s="32">
        <v>450</v>
      </c>
      <c r="H172" s="32">
        <v>450</v>
      </c>
      <c r="I172" s="32">
        <v>450</v>
      </c>
    </row>
    <row r="173" spans="1:12" x14ac:dyDescent="0.25">
      <c r="A173" s="28">
        <v>41</v>
      </c>
      <c r="B173" s="28" t="s">
        <v>92</v>
      </c>
      <c r="C173" s="32"/>
      <c r="D173" s="32"/>
      <c r="E173" s="32">
        <v>5000</v>
      </c>
      <c r="F173" s="32">
        <v>4697.18</v>
      </c>
      <c r="G173" s="32">
        <v>5100</v>
      </c>
      <c r="H173" s="32">
        <v>5000</v>
      </c>
      <c r="I173" s="32">
        <v>5000</v>
      </c>
    </row>
    <row r="174" spans="1:12" x14ac:dyDescent="0.25">
      <c r="A174" s="28">
        <v>41</v>
      </c>
      <c r="B174" s="28" t="s">
        <v>163</v>
      </c>
      <c r="C174" s="32"/>
      <c r="D174" s="32"/>
      <c r="E174" s="32">
        <v>400</v>
      </c>
      <c r="F174" s="32">
        <v>327.98</v>
      </c>
      <c r="G174" s="32">
        <v>400</v>
      </c>
      <c r="H174" s="32">
        <v>400</v>
      </c>
      <c r="I174" s="32">
        <v>400</v>
      </c>
    </row>
    <row r="175" spans="1:12" x14ac:dyDescent="0.25">
      <c r="A175" s="28">
        <v>41</v>
      </c>
      <c r="B175" s="28" t="s">
        <v>94</v>
      </c>
      <c r="C175" s="32"/>
      <c r="D175" s="32"/>
      <c r="E175" s="32">
        <v>400</v>
      </c>
      <c r="F175" s="32">
        <v>347.7</v>
      </c>
      <c r="G175" s="32">
        <v>400</v>
      </c>
      <c r="H175" s="32">
        <v>400</v>
      </c>
      <c r="I175" s="32">
        <v>400</v>
      </c>
    </row>
    <row r="176" spans="1:12" x14ac:dyDescent="0.25">
      <c r="A176" s="28">
        <v>41</v>
      </c>
      <c r="B176" s="28" t="s">
        <v>164</v>
      </c>
      <c r="C176" s="32"/>
      <c r="D176" s="32"/>
      <c r="E176" s="32">
        <v>200</v>
      </c>
      <c r="F176" s="32">
        <v>5</v>
      </c>
      <c r="G176" s="32">
        <v>200</v>
      </c>
      <c r="H176" s="32">
        <v>200</v>
      </c>
      <c r="I176" s="32">
        <v>200</v>
      </c>
    </row>
    <row r="177" spans="1:9" x14ac:dyDescent="0.25">
      <c r="A177" s="28">
        <v>41</v>
      </c>
      <c r="B177" s="28" t="s">
        <v>98</v>
      </c>
      <c r="C177" s="32"/>
      <c r="D177" s="32"/>
      <c r="E177" s="32">
        <v>400</v>
      </c>
      <c r="F177" s="32">
        <v>310.92</v>
      </c>
      <c r="G177" s="32">
        <v>400</v>
      </c>
      <c r="H177" s="32">
        <v>400</v>
      </c>
      <c r="I177" s="32">
        <v>400</v>
      </c>
    </row>
    <row r="178" spans="1:9" x14ac:dyDescent="0.25">
      <c r="A178" s="28">
        <v>41</v>
      </c>
      <c r="B178" s="28" t="s">
        <v>112</v>
      </c>
      <c r="C178" s="32"/>
      <c r="D178" s="32"/>
      <c r="E178" s="32">
        <v>200</v>
      </c>
      <c r="F178" s="32">
        <v>0</v>
      </c>
      <c r="G178" s="32">
        <v>200</v>
      </c>
      <c r="H178" s="32">
        <v>200</v>
      </c>
      <c r="I178" s="32">
        <v>200</v>
      </c>
    </row>
    <row r="179" spans="1:9" x14ac:dyDescent="0.25">
      <c r="A179" s="28">
        <v>41</v>
      </c>
      <c r="B179" s="28" t="s">
        <v>165</v>
      </c>
      <c r="C179" s="32"/>
      <c r="D179" s="32"/>
      <c r="E179" s="32">
        <v>50</v>
      </c>
      <c r="F179" s="32">
        <v>3.6</v>
      </c>
      <c r="G179" s="32">
        <v>50</v>
      </c>
      <c r="H179" s="32">
        <v>50</v>
      </c>
      <c r="I179" s="32">
        <v>50</v>
      </c>
    </row>
    <row r="180" spans="1:9" x14ac:dyDescent="0.25">
      <c r="A180" s="28">
        <v>41</v>
      </c>
      <c r="B180" s="28" t="s">
        <v>166</v>
      </c>
      <c r="C180" s="32"/>
      <c r="D180" s="32"/>
      <c r="E180" s="32">
        <v>100</v>
      </c>
      <c r="F180" s="32">
        <v>70</v>
      </c>
      <c r="G180" s="32">
        <v>100</v>
      </c>
      <c r="H180" s="32">
        <v>100</v>
      </c>
      <c r="I180" s="32">
        <v>100</v>
      </c>
    </row>
    <row r="181" spans="1:9" x14ac:dyDescent="0.25">
      <c r="A181" s="28">
        <v>41</v>
      </c>
      <c r="B181" s="28" t="s">
        <v>141</v>
      </c>
      <c r="C181" s="32"/>
      <c r="D181" s="32"/>
      <c r="E181" s="32">
        <v>400</v>
      </c>
      <c r="F181" s="32">
        <v>0</v>
      </c>
      <c r="G181" s="32">
        <v>300</v>
      </c>
      <c r="H181" s="32">
        <v>300</v>
      </c>
      <c r="I181" s="32">
        <v>300</v>
      </c>
    </row>
    <row r="182" spans="1:9" x14ac:dyDescent="0.25">
      <c r="A182" s="28">
        <v>41</v>
      </c>
      <c r="B182" s="28" t="s">
        <v>182</v>
      </c>
      <c r="C182" s="32"/>
      <c r="D182" s="32"/>
      <c r="E182" s="32">
        <v>0</v>
      </c>
      <c r="F182" s="32">
        <v>54</v>
      </c>
      <c r="G182" s="32">
        <v>100</v>
      </c>
      <c r="H182" s="32">
        <v>100</v>
      </c>
      <c r="I182" s="32">
        <v>100</v>
      </c>
    </row>
    <row r="183" spans="1:9" x14ac:dyDescent="0.25">
      <c r="A183" s="28">
        <v>41</v>
      </c>
      <c r="B183" s="28" t="s">
        <v>167</v>
      </c>
      <c r="C183" s="32"/>
      <c r="D183" s="32"/>
      <c r="E183" s="32">
        <v>100</v>
      </c>
      <c r="F183" s="32">
        <v>83.34</v>
      </c>
      <c r="G183" s="32">
        <v>100</v>
      </c>
      <c r="H183" s="32">
        <v>100</v>
      </c>
      <c r="I183" s="32">
        <v>100</v>
      </c>
    </row>
    <row r="184" spans="1:9" x14ac:dyDescent="0.25">
      <c r="A184" s="28">
        <v>41</v>
      </c>
      <c r="B184" s="28" t="s">
        <v>168</v>
      </c>
      <c r="C184" s="32"/>
      <c r="D184" s="32"/>
      <c r="E184" s="32">
        <v>300</v>
      </c>
      <c r="F184" s="32">
        <v>0</v>
      </c>
      <c r="G184" s="32">
        <v>200</v>
      </c>
      <c r="H184" s="32">
        <v>200</v>
      </c>
      <c r="I184" s="32">
        <v>200</v>
      </c>
    </row>
    <row r="185" spans="1:9" x14ac:dyDescent="0.25">
      <c r="A185" s="28" t="s">
        <v>123</v>
      </c>
      <c r="B185" s="28" t="s">
        <v>187</v>
      </c>
      <c r="C185" s="32"/>
      <c r="D185" s="32"/>
      <c r="E185" s="32">
        <v>0</v>
      </c>
      <c r="F185" s="32">
        <v>0</v>
      </c>
      <c r="G185" s="32">
        <v>30000</v>
      </c>
      <c r="H185" s="32">
        <v>13000</v>
      </c>
      <c r="I185" s="32">
        <v>13000</v>
      </c>
    </row>
    <row r="186" spans="1:9" x14ac:dyDescent="0.25">
      <c r="A186" s="28"/>
      <c r="B186" s="28"/>
      <c r="C186" s="32"/>
      <c r="D186" s="32"/>
      <c r="E186" s="32"/>
      <c r="F186" s="32"/>
      <c r="G186" s="32"/>
      <c r="H186" s="32"/>
      <c r="I186" s="32"/>
    </row>
    <row r="187" spans="1:9" x14ac:dyDescent="0.25">
      <c r="A187" s="28"/>
      <c r="B187" s="42" t="s">
        <v>169</v>
      </c>
      <c r="C187" s="43"/>
      <c r="D187" s="43"/>
      <c r="E187" s="43">
        <f t="shared" ref="E187" si="25">SUM(E188:E203)</f>
        <v>15360</v>
      </c>
      <c r="F187" s="43">
        <f>SUM(F188:F203)</f>
        <v>10975.110000000002</v>
      </c>
      <c r="G187" s="43">
        <f t="shared" ref="G187:I187" si="26">SUM(G188:G203)</f>
        <v>13100</v>
      </c>
      <c r="H187" s="43">
        <f t="shared" si="26"/>
        <v>13200</v>
      </c>
      <c r="I187" s="43">
        <f t="shared" si="26"/>
        <v>13200</v>
      </c>
    </row>
    <row r="188" spans="1:9" x14ac:dyDescent="0.25">
      <c r="A188" s="28">
        <v>41</v>
      </c>
      <c r="B188" s="28" t="s">
        <v>160</v>
      </c>
      <c r="C188" s="32"/>
      <c r="D188" s="32"/>
      <c r="E188" s="32">
        <v>9800</v>
      </c>
      <c r="F188" s="32">
        <v>7339.77</v>
      </c>
      <c r="G188" s="32">
        <v>8500</v>
      </c>
      <c r="H188" s="32">
        <v>8500</v>
      </c>
      <c r="I188" s="32">
        <v>8500</v>
      </c>
    </row>
    <row r="189" spans="1:9" x14ac:dyDescent="0.25">
      <c r="A189" s="28">
        <v>41</v>
      </c>
      <c r="B189" s="28" t="s">
        <v>161</v>
      </c>
      <c r="C189" s="32"/>
      <c r="D189" s="32"/>
      <c r="E189" s="32">
        <v>700</v>
      </c>
      <c r="F189" s="32">
        <v>288.94</v>
      </c>
      <c r="G189" s="32">
        <v>350</v>
      </c>
      <c r="H189" s="32">
        <v>350</v>
      </c>
      <c r="I189" s="32">
        <v>350</v>
      </c>
    </row>
    <row r="190" spans="1:9" x14ac:dyDescent="0.25">
      <c r="A190" s="28">
        <v>41</v>
      </c>
      <c r="B190" s="28" t="s">
        <v>80</v>
      </c>
      <c r="C190" s="32"/>
      <c r="D190" s="32"/>
      <c r="E190" s="32">
        <v>500</v>
      </c>
      <c r="F190" s="32">
        <v>150</v>
      </c>
      <c r="G190" s="32">
        <v>500</v>
      </c>
      <c r="H190" s="32">
        <v>600</v>
      </c>
      <c r="I190" s="32">
        <v>600</v>
      </c>
    </row>
    <row r="191" spans="1:9" x14ac:dyDescent="0.25">
      <c r="A191" s="28">
        <v>41</v>
      </c>
      <c r="B191" s="28" t="s">
        <v>162</v>
      </c>
      <c r="C191" s="32"/>
      <c r="D191" s="32"/>
      <c r="E191" s="32">
        <v>800</v>
      </c>
      <c r="F191" s="32">
        <v>484.58</v>
      </c>
      <c r="G191" s="32">
        <v>600</v>
      </c>
      <c r="H191" s="32">
        <v>600</v>
      </c>
      <c r="I191" s="32">
        <v>600</v>
      </c>
    </row>
    <row r="192" spans="1:9" x14ac:dyDescent="0.25">
      <c r="A192" s="28">
        <v>41</v>
      </c>
      <c r="B192" s="28" t="s">
        <v>170</v>
      </c>
      <c r="C192" s="32"/>
      <c r="D192" s="32"/>
      <c r="E192" s="32">
        <v>350</v>
      </c>
      <c r="F192" s="32">
        <v>302.75</v>
      </c>
      <c r="G192" s="32">
        <v>350</v>
      </c>
      <c r="H192" s="32">
        <v>350</v>
      </c>
      <c r="I192" s="32">
        <v>350</v>
      </c>
    </row>
    <row r="193" spans="1:9" x14ac:dyDescent="0.25">
      <c r="A193" s="28">
        <v>41</v>
      </c>
      <c r="B193" s="28" t="s">
        <v>83</v>
      </c>
      <c r="C193" s="32"/>
      <c r="D193" s="32"/>
      <c r="E193" s="32">
        <v>160</v>
      </c>
      <c r="F193" s="32">
        <v>108.83</v>
      </c>
      <c r="G193" s="32">
        <v>130</v>
      </c>
      <c r="H193" s="32">
        <v>130</v>
      </c>
      <c r="I193" s="32">
        <v>130</v>
      </c>
    </row>
    <row r="194" spans="1:9" x14ac:dyDescent="0.25">
      <c r="A194" s="28">
        <v>41</v>
      </c>
      <c r="B194" s="28" t="s">
        <v>84</v>
      </c>
      <c r="C194" s="32"/>
      <c r="D194" s="32"/>
      <c r="E194" s="32">
        <v>1500</v>
      </c>
      <c r="F194" s="32">
        <v>1089</v>
      </c>
      <c r="G194" s="32">
        <v>1280</v>
      </c>
      <c r="H194" s="32">
        <v>1280</v>
      </c>
      <c r="I194" s="32">
        <v>1280</v>
      </c>
    </row>
    <row r="195" spans="1:9" x14ac:dyDescent="0.25">
      <c r="A195" s="28">
        <v>41</v>
      </c>
      <c r="B195" s="28" t="s">
        <v>86</v>
      </c>
      <c r="C195" s="32"/>
      <c r="D195" s="32"/>
      <c r="E195" s="32">
        <v>350</v>
      </c>
      <c r="F195" s="32">
        <v>62.14</v>
      </c>
      <c r="G195" s="32">
        <v>280</v>
      </c>
      <c r="H195" s="32">
        <v>280</v>
      </c>
      <c r="I195" s="32">
        <v>280</v>
      </c>
    </row>
    <row r="196" spans="1:9" x14ac:dyDescent="0.25">
      <c r="A196" s="28">
        <v>41</v>
      </c>
      <c r="B196" s="28" t="s">
        <v>85</v>
      </c>
      <c r="C196" s="32"/>
      <c r="D196" s="32"/>
      <c r="E196" s="32">
        <v>100</v>
      </c>
      <c r="F196" s="32">
        <v>233.27</v>
      </c>
      <c r="G196" s="32">
        <v>70</v>
      </c>
      <c r="H196" s="32">
        <v>70</v>
      </c>
      <c r="I196" s="32">
        <v>70</v>
      </c>
    </row>
    <row r="197" spans="1:9" x14ac:dyDescent="0.25">
      <c r="A197" s="28">
        <v>41</v>
      </c>
      <c r="B197" s="28" t="s">
        <v>87</v>
      </c>
      <c r="C197" s="32"/>
      <c r="D197" s="32"/>
      <c r="E197" s="32">
        <v>100</v>
      </c>
      <c r="F197" s="32">
        <v>77.7</v>
      </c>
      <c r="G197" s="32">
        <v>90</v>
      </c>
      <c r="H197" s="32">
        <v>90</v>
      </c>
      <c r="I197" s="32">
        <v>90</v>
      </c>
    </row>
    <row r="198" spans="1:9" x14ac:dyDescent="0.25">
      <c r="A198" s="28">
        <v>41</v>
      </c>
      <c r="B198" s="28" t="s">
        <v>88</v>
      </c>
      <c r="C198" s="32"/>
      <c r="D198" s="32"/>
      <c r="E198" s="32">
        <v>500</v>
      </c>
      <c r="F198" s="32">
        <v>369.38</v>
      </c>
      <c r="G198" s="32">
        <v>430</v>
      </c>
      <c r="H198" s="32">
        <v>430</v>
      </c>
      <c r="I198" s="32">
        <v>430</v>
      </c>
    </row>
    <row r="199" spans="1:9" x14ac:dyDescent="0.25">
      <c r="A199" s="28">
        <v>41</v>
      </c>
      <c r="B199" s="28" t="s">
        <v>89</v>
      </c>
      <c r="C199" s="32"/>
      <c r="D199" s="32"/>
      <c r="E199" s="32">
        <v>200</v>
      </c>
      <c r="F199" s="32">
        <v>95.02</v>
      </c>
      <c r="G199" s="32">
        <v>120</v>
      </c>
      <c r="H199" s="32">
        <v>120</v>
      </c>
      <c r="I199" s="32">
        <v>120</v>
      </c>
    </row>
    <row r="200" spans="1:9" x14ac:dyDescent="0.25">
      <c r="A200" s="28">
        <v>41</v>
      </c>
      <c r="B200" s="28" t="s">
        <v>98</v>
      </c>
      <c r="C200" s="32"/>
      <c r="D200" s="32"/>
      <c r="E200" s="32">
        <v>200</v>
      </c>
      <c r="F200" s="32">
        <v>41.93</v>
      </c>
      <c r="G200" s="32">
        <v>200</v>
      </c>
      <c r="H200" s="32">
        <v>200</v>
      </c>
      <c r="I200" s="32">
        <v>200</v>
      </c>
    </row>
    <row r="201" spans="1:9" x14ac:dyDescent="0.25">
      <c r="A201" s="28">
        <v>41</v>
      </c>
      <c r="B201" s="28" t="s">
        <v>212</v>
      </c>
      <c r="C201" s="32"/>
      <c r="D201" s="32"/>
      <c r="E201" s="32">
        <v>0</v>
      </c>
      <c r="F201" s="32">
        <v>265.2</v>
      </c>
      <c r="G201" s="32">
        <v>0</v>
      </c>
      <c r="H201" s="32">
        <v>0</v>
      </c>
      <c r="I201" s="32">
        <v>0</v>
      </c>
    </row>
    <row r="202" spans="1:9" x14ac:dyDescent="0.25">
      <c r="A202" s="28">
        <v>41</v>
      </c>
      <c r="B202" s="28" t="s">
        <v>183</v>
      </c>
      <c r="C202" s="32"/>
      <c r="D202" s="32"/>
      <c r="E202" s="32">
        <v>0</v>
      </c>
      <c r="F202" s="32">
        <v>66.599999999999994</v>
      </c>
      <c r="G202" s="32">
        <v>100</v>
      </c>
      <c r="H202" s="32">
        <v>100</v>
      </c>
      <c r="I202" s="32">
        <v>100</v>
      </c>
    </row>
    <row r="203" spans="1:9" x14ac:dyDescent="0.25">
      <c r="A203" s="28">
        <v>41</v>
      </c>
      <c r="B203" s="28" t="s">
        <v>112</v>
      </c>
      <c r="C203" s="32"/>
      <c r="D203" s="32"/>
      <c r="E203" s="32">
        <v>100</v>
      </c>
      <c r="F203" s="32">
        <v>0</v>
      </c>
      <c r="G203" s="32">
        <v>100</v>
      </c>
      <c r="H203" s="32">
        <v>100</v>
      </c>
      <c r="I203" s="32">
        <v>100</v>
      </c>
    </row>
    <row r="204" spans="1:9" x14ac:dyDescent="0.25">
      <c r="A204" s="28"/>
      <c r="B204" s="28"/>
      <c r="C204" s="32"/>
      <c r="D204" s="32"/>
      <c r="E204" s="32"/>
      <c r="F204" s="32"/>
      <c r="G204" s="32"/>
      <c r="H204" s="32"/>
      <c r="I204" s="32"/>
    </row>
    <row r="205" spans="1:9" x14ac:dyDescent="0.25">
      <c r="A205" s="28"/>
      <c r="B205" s="42" t="s">
        <v>171</v>
      </c>
      <c r="C205" s="43"/>
      <c r="D205" s="43"/>
      <c r="E205" s="43">
        <f t="shared" ref="E205:I205" si="27">SUM(E206)</f>
        <v>400</v>
      </c>
      <c r="F205" s="43">
        <f t="shared" si="27"/>
        <v>222.09</v>
      </c>
      <c r="G205" s="43">
        <f t="shared" si="27"/>
        <v>400</v>
      </c>
      <c r="H205" s="43">
        <f t="shared" si="27"/>
        <v>400</v>
      </c>
      <c r="I205" s="43">
        <f t="shared" si="27"/>
        <v>400</v>
      </c>
    </row>
    <row r="206" spans="1:9" x14ac:dyDescent="0.25">
      <c r="A206" s="28">
        <v>41</v>
      </c>
      <c r="B206" s="28" t="s">
        <v>172</v>
      </c>
      <c r="C206" s="32"/>
      <c r="D206" s="32"/>
      <c r="E206" s="32">
        <v>400</v>
      </c>
      <c r="F206" s="32">
        <v>222.09</v>
      </c>
      <c r="G206" s="32">
        <v>400</v>
      </c>
      <c r="H206" s="32">
        <v>400</v>
      </c>
      <c r="I206" s="32">
        <v>400</v>
      </c>
    </row>
    <row r="207" spans="1:9" x14ac:dyDescent="0.25">
      <c r="A207" s="28"/>
      <c r="B207" s="28"/>
      <c r="C207" s="32"/>
      <c r="D207" s="32"/>
      <c r="E207" s="32"/>
      <c r="F207" s="32"/>
      <c r="G207" s="32"/>
      <c r="H207" s="32"/>
      <c r="I207" s="32"/>
    </row>
    <row r="208" spans="1:9" x14ac:dyDescent="0.25">
      <c r="A208" s="28"/>
      <c r="B208" s="42" t="s">
        <v>173</v>
      </c>
      <c r="C208" s="43"/>
      <c r="D208" s="43"/>
      <c r="E208" s="43">
        <f t="shared" ref="E208:I208" si="28">SUM(E209)</f>
        <v>500</v>
      </c>
      <c r="F208" s="43">
        <f t="shared" si="28"/>
        <v>0</v>
      </c>
      <c r="G208" s="43">
        <f t="shared" si="28"/>
        <v>200</v>
      </c>
      <c r="H208" s="43">
        <f t="shared" si="28"/>
        <v>500</v>
      </c>
      <c r="I208" s="43">
        <f t="shared" si="28"/>
        <v>500</v>
      </c>
    </row>
    <row r="209" spans="1:9" x14ac:dyDescent="0.25">
      <c r="A209" s="28">
        <v>41</v>
      </c>
      <c r="B209" s="28" t="s">
        <v>174</v>
      </c>
      <c r="C209" s="32"/>
      <c r="D209" s="32"/>
      <c r="E209" s="32">
        <v>500</v>
      </c>
      <c r="F209" s="32">
        <v>0</v>
      </c>
      <c r="G209" s="32">
        <v>200</v>
      </c>
      <c r="H209" s="32">
        <v>500</v>
      </c>
      <c r="I209" s="32">
        <v>500</v>
      </c>
    </row>
    <row r="210" spans="1:9" x14ac:dyDescent="0.25">
      <c r="A210" s="28"/>
      <c r="B210" s="28"/>
      <c r="C210" s="32"/>
      <c r="D210" s="32"/>
      <c r="E210" s="32"/>
      <c r="F210" s="32"/>
      <c r="G210" s="32"/>
      <c r="H210" s="32"/>
      <c r="I210" s="32"/>
    </row>
    <row r="211" spans="1:9" x14ac:dyDescent="0.25">
      <c r="A211" s="28"/>
      <c r="B211" s="42" t="s">
        <v>175</v>
      </c>
      <c r="C211" s="43"/>
      <c r="D211" s="43"/>
      <c r="E211" s="43">
        <f t="shared" ref="E211:I211" si="29">SUM(E212)</f>
        <v>1000</v>
      </c>
      <c r="F211" s="43">
        <f t="shared" si="29"/>
        <v>0</v>
      </c>
      <c r="G211" s="43">
        <f t="shared" si="29"/>
        <v>1000</v>
      </c>
      <c r="H211" s="43">
        <f t="shared" si="29"/>
        <v>1000</v>
      </c>
      <c r="I211" s="43">
        <f t="shared" si="29"/>
        <v>1000</v>
      </c>
    </row>
    <row r="212" spans="1:9" x14ac:dyDescent="0.25">
      <c r="A212" s="28">
        <v>41</v>
      </c>
      <c r="B212" s="28" t="s">
        <v>176</v>
      </c>
      <c r="C212" s="32"/>
      <c r="D212" s="32"/>
      <c r="E212" s="32">
        <v>1000</v>
      </c>
      <c r="F212" s="32">
        <v>0</v>
      </c>
      <c r="G212" s="32">
        <v>1000</v>
      </c>
      <c r="H212" s="32">
        <v>1000</v>
      </c>
      <c r="I212" s="32">
        <v>1000</v>
      </c>
    </row>
    <row r="213" spans="1:9" x14ac:dyDescent="0.25">
      <c r="A213" s="28"/>
      <c r="B213" s="28"/>
      <c r="C213" s="32"/>
      <c r="D213" s="32"/>
      <c r="E213" s="32"/>
      <c r="F213" s="32"/>
      <c r="G213" s="32"/>
      <c r="H213" s="32"/>
      <c r="I213" s="32"/>
    </row>
    <row r="214" spans="1:9" x14ac:dyDescent="0.25">
      <c r="A214" s="28"/>
      <c r="B214" s="39" t="s">
        <v>31</v>
      </c>
      <c r="C214" s="41"/>
      <c r="D214" s="41"/>
      <c r="E214" s="41"/>
      <c r="F214" s="41"/>
      <c r="G214" s="41"/>
      <c r="H214" s="41"/>
      <c r="I214" s="41"/>
    </row>
    <row r="215" spans="1:9" x14ac:dyDescent="0.25">
      <c r="A215" s="28"/>
      <c r="B215" s="39" t="s">
        <v>177</v>
      </c>
      <c r="C215" s="41">
        <f>SUM(C5+C10+C13+C14+C15+C18+C19+C24+C28+C29+C32)</f>
        <v>187785.22999999998</v>
      </c>
      <c r="D215" s="41">
        <v>199364.1</v>
      </c>
      <c r="E215" s="41">
        <v>207350</v>
      </c>
      <c r="F215" s="41">
        <v>168559.61</v>
      </c>
      <c r="G215" s="41">
        <f>SUM(G47+G89+G93+G94+G101+G106+G111+G116+G121+G122+G123+G126+G124+G128+G137+G140+G146+G151+G162+G163+G164+G165+G166+G167+G168+G169+G170+G171+G172+G173+G174+G175+G176+G177+G178+G179+G180+G181+G182+G183+G184+G187+G205+G208+G211)</f>
        <v>209050</v>
      </c>
      <c r="H215" s="41">
        <f>SUM(H47+H89+H93+H94+H101+H106+H111+H116+H120+H129+H130+H131+H132+H133+H137+H140+H146+H151+H162+H163+H164+H165+H166+H167+H168+H169+H170+H172+H171+H173+H174+H175+H176+H177+H178+H179+H180+H181+H182+H183+H184+H187+H205+H208+H211)</f>
        <v>212300</v>
      </c>
      <c r="I215" s="41">
        <f>SUM(I47+I89+I93+I94+I101+I106+I111+I116+I120+I129+I130+I131+I132+I133+I137+I140+I146+I151+I162+I163+I164+I165+I166+I167+I168+I169+I170+I171+I172+I173+I174+I175+I176+I177+I178+I179+I180+I181+I182+I183+I184+I187+I205+I208+I211)</f>
        <v>212300</v>
      </c>
    </row>
    <row r="216" spans="1:9" x14ac:dyDescent="0.25">
      <c r="A216" s="28"/>
      <c r="B216" s="39"/>
      <c r="C216" s="41"/>
      <c r="D216" s="41"/>
      <c r="E216" s="41"/>
      <c r="F216" s="41"/>
      <c r="G216" s="41"/>
      <c r="H216" s="41"/>
      <c r="I216" s="41"/>
    </row>
    <row r="217" spans="1:9" x14ac:dyDescent="0.25">
      <c r="A217" s="28"/>
      <c r="B217" s="39" t="s">
        <v>178</v>
      </c>
      <c r="C217" s="41">
        <f>SUM(C37)</f>
        <v>42932.08</v>
      </c>
      <c r="D217" s="41">
        <f>SUM(D37)</f>
        <v>19623.439999999999</v>
      </c>
      <c r="E217" s="41">
        <v>254800</v>
      </c>
      <c r="F217" s="41">
        <v>242962.03</v>
      </c>
      <c r="G217" s="41">
        <f>SUM(G96+G97+G125+G185)</f>
        <v>46500</v>
      </c>
      <c r="H217" s="41">
        <f t="shared" ref="H217:I217" si="30">SUM(H96+H97+H98+H99+H124+H125+H134+H135+H185)</f>
        <v>38550</v>
      </c>
      <c r="I217" s="41">
        <f t="shared" si="30"/>
        <v>38550</v>
      </c>
    </row>
    <row r="218" spans="1:9" x14ac:dyDescent="0.25">
      <c r="A218" s="28"/>
      <c r="B218" s="39"/>
      <c r="C218" s="41"/>
      <c r="D218" s="41"/>
      <c r="E218" s="41"/>
      <c r="F218" s="41"/>
      <c r="G218" s="41"/>
      <c r="H218" s="41"/>
      <c r="I218" s="41"/>
    </row>
    <row r="219" spans="1:9" x14ac:dyDescent="0.25">
      <c r="A219" s="28"/>
      <c r="B219" s="39" t="s">
        <v>179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</row>
    <row r="220" spans="1:9" x14ac:dyDescent="0.25">
      <c r="A220" s="28"/>
      <c r="B220" s="39"/>
      <c r="C220" s="41"/>
      <c r="D220" s="41"/>
      <c r="E220" s="41"/>
      <c r="F220" s="41"/>
      <c r="G220" s="41"/>
      <c r="H220" s="41"/>
      <c r="I220" s="41"/>
    </row>
    <row r="221" spans="1:9" x14ac:dyDescent="0.25">
      <c r="A221" s="28"/>
      <c r="B221" s="39" t="s">
        <v>180</v>
      </c>
      <c r="C221" s="41">
        <f>SUM(C215:C219)</f>
        <v>230717.31</v>
      </c>
      <c r="D221" s="41">
        <f t="shared" ref="D221" si="31">SUM(D215:D219)</f>
        <v>218987.54</v>
      </c>
      <c r="E221" s="41">
        <f>SUM(E215:E219)</f>
        <v>462150</v>
      </c>
      <c r="F221" s="41">
        <f t="shared" ref="F221:I221" si="32">SUM(F215:F219)</f>
        <v>411521.64</v>
      </c>
      <c r="G221" s="41">
        <f>SUM(G215:G219)</f>
        <v>255550</v>
      </c>
      <c r="H221" s="41">
        <f t="shared" si="32"/>
        <v>250850</v>
      </c>
      <c r="I221" s="41">
        <f t="shared" si="32"/>
        <v>250850</v>
      </c>
    </row>
    <row r="222" spans="1:9" x14ac:dyDescent="0.25">
      <c r="C222" s="33"/>
      <c r="D222" s="33"/>
      <c r="E222" s="33"/>
      <c r="F222" s="33"/>
      <c r="G222" s="33"/>
      <c r="H222" s="33"/>
      <c r="I222" s="3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0" sqref="E10"/>
    </sheetView>
  </sheetViews>
  <sheetFormatPr defaultRowHeight="15" x14ac:dyDescent="0.25"/>
  <cols>
    <col min="1" max="1" width="38.140625" customWidth="1"/>
    <col min="2" max="16" width="16.7109375" customWidth="1"/>
  </cols>
  <sheetData>
    <row r="1" spans="1:8" ht="15.75" thickTop="1" x14ac:dyDescent="0.25">
      <c r="A1" s="74" t="s">
        <v>194</v>
      </c>
      <c r="B1" s="71" t="s">
        <v>195</v>
      </c>
      <c r="C1" s="71" t="s">
        <v>206</v>
      </c>
      <c r="D1" s="71" t="s">
        <v>207</v>
      </c>
      <c r="E1" s="71" t="s">
        <v>208</v>
      </c>
      <c r="F1" s="71" t="s">
        <v>196</v>
      </c>
      <c r="G1" s="71" t="s">
        <v>197</v>
      </c>
      <c r="H1" s="71" t="s">
        <v>209</v>
      </c>
    </row>
    <row r="2" spans="1:8" x14ac:dyDescent="0.25">
      <c r="A2" s="75"/>
      <c r="B2" s="72"/>
      <c r="C2" s="72"/>
      <c r="D2" s="72"/>
      <c r="E2" s="72"/>
      <c r="F2" s="72"/>
      <c r="G2" s="72"/>
      <c r="H2" s="72"/>
    </row>
    <row r="3" spans="1:8" ht="15.75" thickBot="1" x14ac:dyDescent="0.3">
      <c r="A3" s="76"/>
      <c r="B3" s="73"/>
      <c r="C3" s="73"/>
      <c r="D3" s="73"/>
      <c r="E3" s="73"/>
      <c r="F3" s="73"/>
      <c r="G3" s="73"/>
      <c r="H3" s="73"/>
    </row>
    <row r="4" spans="1:8" ht="15.75" thickTop="1" x14ac:dyDescent="0.25">
      <c r="A4" s="47" t="s">
        <v>198</v>
      </c>
      <c r="B4" s="48">
        <v>231668.23</v>
      </c>
      <c r="C4" s="48">
        <v>238688.42</v>
      </c>
      <c r="D4" s="48">
        <v>218650</v>
      </c>
      <c r="E4" s="48">
        <v>221055.15</v>
      </c>
      <c r="F4" s="48">
        <v>254550</v>
      </c>
      <c r="G4" s="48">
        <v>250850</v>
      </c>
      <c r="H4" s="49">
        <v>250850</v>
      </c>
    </row>
    <row r="5" spans="1:8" x14ac:dyDescent="0.25">
      <c r="A5" s="50" t="s">
        <v>199</v>
      </c>
      <c r="B5" s="51">
        <v>0</v>
      </c>
      <c r="C5" s="51">
        <v>146402.5</v>
      </c>
      <c r="D5" s="51">
        <v>1500</v>
      </c>
      <c r="E5" s="51">
        <v>13050</v>
      </c>
      <c r="F5" s="51">
        <v>1000</v>
      </c>
      <c r="G5" s="51">
        <v>0</v>
      </c>
      <c r="H5" s="52">
        <v>0</v>
      </c>
    </row>
    <row r="6" spans="1:8" x14ac:dyDescent="0.25">
      <c r="A6" s="50" t="s">
        <v>33</v>
      </c>
      <c r="B6" s="51">
        <v>36400</v>
      </c>
      <c r="C6" s="51">
        <v>0</v>
      </c>
      <c r="D6" s="51">
        <v>242000</v>
      </c>
      <c r="E6" s="51">
        <v>205000</v>
      </c>
      <c r="F6" s="51">
        <v>0</v>
      </c>
      <c r="G6" s="51">
        <v>0</v>
      </c>
      <c r="H6" s="52">
        <v>0</v>
      </c>
    </row>
    <row r="7" spans="1:8" x14ac:dyDescent="0.25">
      <c r="A7" s="53" t="s">
        <v>200</v>
      </c>
      <c r="B7" s="54">
        <f t="shared" ref="B7:H7" si="0">SUM(B4:B6)</f>
        <v>268068.23</v>
      </c>
      <c r="C7" s="54">
        <f t="shared" si="0"/>
        <v>385090.92000000004</v>
      </c>
      <c r="D7" s="54">
        <f t="shared" si="0"/>
        <v>462150</v>
      </c>
      <c r="E7" s="54">
        <f t="shared" si="0"/>
        <v>439105.15</v>
      </c>
      <c r="F7" s="54">
        <f t="shared" si="0"/>
        <v>255550</v>
      </c>
      <c r="G7" s="54">
        <f t="shared" si="0"/>
        <v>250850</v>
      </c>
      <c r="H7" s="54">
        <f t="shared" si="0"/>
        <v>250850</v>
      </c>
    </row>
    <row r="8" spans="1:8" x14ac:dyDescent="0.25">
      <c r="A8" s="50" t="s">
        <v>201</v>
      </c>
      <c r="B8" s="51">
        <v>187785.23</v>
      </c>
      <c r="C8" s="51">
        <v>199364.1</v>
      </c>
      <c r="D8" s="51">
        <v>207350</v>
      </c>
      <c r="E8" s="51">
        <v>168559.61</v>
      </c>
      <c r="F8" s="51">
        <v>209050</v>
      </c>
      <c r="G8" s="51">
        <v>212300</v>
      </c>
      <c r="H8" s="52">
        <v>212300</v>
      </c>
    </row>
    <row r="9" spans="1:8" x14ac:dyDescent="0.25">
      <c r="A9" s="50" t="s">
        <v>202</v>
      </c>
      <c r="B9" s="51">
        <v>42932.08</v>
      </c>
      <c r="C9" s="51">
        <v>19623.439999999999</v>
      </c>
      <c r="D9" s="51">
        <v>254800</v>
      </c>
      <c r="E9" s="51">
        <v>242962</v>
      </c>
      <c r="F9" s="51">
        <v>46500</v>
      </c>
      <c r="G9" s="51">
        <v>38550</v>
      </c>
      <c r="H9" s="52">
        <v>38550</v>
      </c>
    </row>
    <row r="10" spans="1:8" x14ac:dyDescent="0.25">
      <c r="A10" s="50" t="s">
        <v>203</v>
      </c>
      <c r="B10" s="51">
        <v>0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2">
        <v>0</v>
      </c>
    </row>
    <row r="11" spans="1:8" ht="15.75" thickBot="1" x14ac:dyDescent="0.3">
      <c r="A11" s="55" t="s">
        <v>204</v>
      </c>
      <c r="B11" s="56">
        <f t="shared" ref="B11:H11" si="1">SUM(B8:B10)</f>
        <v>230717.31</v>
      </c>
      <c r="C11" s="56">
        <f t="shared" si="1"/>
        <v>218987.54</v>
      </c>
      <c r="D11" s="56">
        <f t="shared" si="1"/>
        <v>462150</v>
      </c>
      <c r="E11" s="56">
        <f t="shared" si="1"/>
        <v>411521.61</v>
      </c>
      <c r="F11" s="56">
        <f t="shared" si="1"/>
        <v>255550</v>
      </c>
      <c r="G11" s="56">
        <f t="shared" si="1"/>
        <v>250850</v>
      </c>
      <c r="H11" s="57">
        <f t="shared" si="1"/>
        <v>250850</v>
      </c>
    </row>
    <row r="12" spans="1:8" ht="16.5" thickTop="1" thickBot="1" x14ac:dyDescent="0.3">
      <c r="A12" s="58" t="s">
        <v>205</v>
      </c>
      <c r="B12" s="59">
        <f t="shared" ref="B12:H12" si="2">(B7)-(B11)</f>
        <v>37350.919999999984</v>
      </c>
      <c r="C12" s="59">
        <f t="shared" si="2"/>
        <v>166103.38000000003</v>
      </c>
      <c r="D12" s="59">
        <f t="shared" si="2"/>
        <v>0</v>
      </c>
      <c r="E12" s="59">
        <f t="shared" si="2"/>
        <v>27583.540000000037</v>
      </c>
      <c r="F12" s="59">
        <f t="shared" si="2"/>
        <v>0</v>
      </c>
      <c r="G12" s="59">
        <f t="shared" si="2"/>
        <v>0</v>
      </c>
      <c r="H12" s="59">
        <f t="shared" si="2"/>
        <v>0</v>
      </c>
    </row>
    <row r="13" spans="1:8" ht="15.75" thickTop="1" x14ac:dyDescent="0.25"/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sumarizácia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2015-12-14T14:48:58Z</dcterms:modified>
</cp:coreProperties>
</file>